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2185" windowHeight="7020" tabRatio="500" activeTab="0"/>
  </bookViews>
  <sheets>
    <sheet name="2018" sheetId="1" r:id="rId1"/>
    <sheet name="2017 fec.gov" sheetId="2" r:id="rId2"/>
    <sheet name="Poliglobe" sheetId="3" r:id="rId3"/>
  </sheets>
  <definedNames/>
  <calcPr fullCalcOnLoad="1"/>
</workbook>
</file>

<file path=xl/sharedStrings.xml><?xml version="1.0" encoding="utf-8"?>
<sst xmlns="http://schemas.openxmlformats.org/spreadsheetml/2006/main" count="933" uniqueCount="283">
  <si>
    <t>Josh Hawley</t>
  </si>
  <si>
    <t>Jon Tester</t>
  </si>
  <si>
    <t>Deb Fischer</t>
  </si>
  <si>
    <t>Jocky Rosen</t>
  </si>
  <si>
    <t>Kirsten Gillibrand</t>
  </si>
  <si>
    <t>Sherrod Brown</t>
  </si>
  <si>
    <t>Marsha Blackburn</t>
  </si>
  <si>
    <t>Mitt Romney</t>
  </si>
  <si>
    <t>Tim Kaine</t>
  </si>
  <si>
    <t>Tammy Baldwin</t>
  </si>
  <si>
    <t>John Barrasso</t>
  </si>
  <si>
    <t>Richard Shelby</t>
  </si>
  <si>
    <t>Dan Sullivan</t>
  </si>
  <si>
    <t>Lisa Murkowski</t>
  </si>
  <si>
    <t>Chris Coons</t>
  </si>
  <si>
    <t>Bill Nelson</t>
  </si>
  <si>
    <t>Marco Rubio</t>
  </si>
  <si>
    <t>David Perdue</t>
  </si>
  <si>
    <t>Johnny Isakson</t>
  </si>
  <si>
    <t>Mazie Hirono</t>
  </si>
  <si>
    <t>Brian Schatz</t>
  </si>
  <si>
    <t>Jim Risch</t>
  </si>
  <si>
    <t>Mike Crapo</t>
  </si>
  <si>
    <t>Dick Durbin</t>
  </si>
  <si>
    <t>Tammy Duckworth</t>
  </si>
  <si>
    <t>Joe Donnelly</t>
  </si>
  <si>
    <t>Todd Young</t>
  </si>
  <si>
    <t>R</t>
  </si>
  <si>
    <t>Mike Lee</t>
  </si>
  <si>
    <t>R</t>
  </si>
  <si>
    <t>Ted Cruz</t>
  </si>
  <si>
    <t>D</t>
  </si>
  <si>
    <t>Jon Kyl (votes are for John McCain)</t>
  </si>
  <si>
    <t>I</t>
  </si>
  <si>
    <t>Tammy Baldwin</t>
  </si>
  <si>
    <t>Richard Burr</t>
  </si>
  <si>
    <t>Kevin Cramer</t>
  </si>
  <si>
    <t>John Hoeven</t>
  </si>
  <si>
    <t>Rob Portman</t>
  </si>
  <si>
    <t>Jim Inhofe</t>
  </si>
  <si>
    <t>James Lankford</t>
  </si>
  <si>
    <t>Pat Toomey</t>
  </si>
  <si>
    <t>Lindsey Graham</t>
  </si>
  <si>
    <t>Tim Scott</t>
  </si>
  <si>
    <t>Mike Rounds</t>
  </si>
  <si>
    <t>John Thune</t>
  </si>
  <si>
    <t>Lamar Alexander</t>
  </si>
  <si>
    <t>John Cornyn</t>
  </si>
  <si>
    <t>Shelley Moore Capito</t>
  </si>
  <si>
    <t>Ron Johnson</t>
  </si>
  <si>
    <t>Mike Enzi</t>
  </si>
  <si>
    <t>Michael Bennet</t>
  </si>
  <si>
    <t>Chris Murphy</t>
  </si>
  <si>
    <t>Richard Blumenthal</t>
  </si>
  <si>
    <t>Chris Coons</t>
  </si>
  <si>
    <t>Brian Schatz</t>
  </si>
  <si>
    <t>Dick Durbin</t>
  </si>
  <si>
    <t>Tammy Duckworth</t>
  </si>
  <si>
    <t>Chris Van Hollen</t>
  </si>
  <si>
    <t>Ed Markey</t>
  </si>
  <si>
    <t>Elizabeth Warren</t>
  </si>
  <si>
    <t>Gary Peters</t>
  </si>
  <si>
    <t>Catherine Cortez Masto</t>
  </si>
  <si>
    <t>Jeanne Shaheen</t>
  </si>
  <si>
    <t>Maggie Hassan</t>
  </si>
  <si>
    <t>Cory Booker</t>
  </si>
  <si>
    <t>Bob Menendez</t>
  </si>
  <si>
    <t>Tom Udall</t>
  </si>
  <si>
    <t>Martin Heinrich</t>
  </si>
  <si>
    <t>Chuck Schumer</t>
  </si>
  <si>
    <t>Jeff Merkley</t>
  </si>
  <si>
    <t>Ron Wyden</t>
  </si>
  <si>
    <t>Bob Casey Jr.</t>
  </si>
  <si>
    <t>Jack Reed</t>
  </si>
  <si>
    <t>Sheldon Whitehouse</t>
  </si>
  <si>
    <t>Patrick Leahy</t>
  </si>
  <si>
    <t>Mark Warner</t>
  </si>
  <si>
    <t>Maria Cantwell</t>
  </si>
  <si>
    <t>Patty Murray</t>
  </si>
  <si>
    <t>Joe Manchin</t>
  </si>
  <si>
    <t>Angus King</t>
  </si>
  <si>
    <t>Bernie Sanders</t>
  </si>
  <si>
    <t>Doug Jones</t>
  </si>
  <si>
    <t>Dianne Feinstein</t>
  </si>
  <si>
    <t>Kamala Harris</t>
  </si>
  <si>
    <t>Mike Braun</t>
  </si>
  <si>
    <t>Ben Cardin</t>
  </si>
  <si>
    <t>Debbie Stabenow</t>
  </si>
  <si>
    <t>Amy Klobuchar</t>
  </si>
  <si>
    <t>Tina Smith</t>
  </si>
  <si>
    <t>James Lankford</t>
  </si>
  <si>
    <t>Jeff Merkley</t>
  </si>
  <si>
    <t>Ron Wyden</t>
  </si>
  <si>
    <t>Bob Casey Jr.</t>
  </si>
  <si>
    <t>Pat Toomey</t>
  </si>
  <si>
    <t>Sheldon Whitehouse</t>
  </si>
  <si>
    <t>Jack Reed</t>
  </si>
  <si>
    <t>Lindsey Graham</t>
  </si>
  <si>
    <t>Tim Scott</t>
  </si>
  <si>
    <t>Mike Rounds</t>
  </si>
  <si>
    <t>John Thune</t>
  </si>
  <si>
    <t>Bob Corker</t>
  </si>
  <si>
    <t>Lamar Alexander</t>
  </si>
  <si>
    <t>John Cornyn</t>
  </si>
  <si>
    <t>Orrin Hatch</t>
  </si>
  <si>
    <t>Bernie Sanders</t>
  </si>
  <si>
    <t>Patrick Leahy</t>
  </si>
  <si>
    <t>Tim Kaine</t>
  </si>
  <si>
    <t>Mark Warner</t>
  </si>
  <si>
    <t>Tom Cotton</t>
  </si>
  <si>
    <t>John Boozman</t>
  </si>
  <si>
    <t>Cory Gardner</t>
  </si>
  <si>
    <t>Marco Rubio</t>
  </si>
  <si>
    <t>David Perdue</t>
  </si>
  <si>
    <t>Johnny Isakson</t>
  </si>
  <si>
    <t>Jim Risch</t>
  </si>
  <si>
    <t>Mike Crapo</t>
  </si>
  <si>
    <t>Todd Young</t>
  </si>
  <si>
    <t>Joni Ernst</t>
  </si>
  <si>
    <t>Chuck Grassley</t>
  </si>
  <si>
    <t>Pat Roberts</t>
  </si>
  <si>
    <t>Jerry Moran</t>
  </si>
  <si>
    <t>Mitch McConnell</t>
  </si>
  <si>
    <t>Rand Paul</t>
  </si>
  <si>
    <t>John Kennedy</t>
  </si>
  <si>
    <t>Bill Cassidy</t>
  </si>
  <si>
    <t>Susan Collins</t>
  </si>
  <si>
    <t>Cindy Hyde-Smith</t>
  </si>
  <si>
    <t>Roger Wicker</t>
  </si>
  <si>
    <t>Roy Blunt</t>
  </si>
  <si>
    <t>Steve Daines</t>
  </si>
  <si>
    <t>Ben Sasse</t>
  </si>
  <si>
    <t>Thom Tillis</t>
  </si>
  <si>
    <t>North Dakota</t>
  </si>
  <si>
    <t>Ohio</t>
  </si>
  <si>
    <t>Oklahoma</t>
  </si>
  <si>
    <t>Pennsylvania</t>
  </si>
  <si>
    <t>South Carolina</t>
  </si>
  <si>
    <t>South Dakota</t>
  </si>
  <si>
    <t>Tennessee</t>
  </si>
  <si>
    <t>Texas</t>
  </si>
  <si>
    <t>Utah</t>
  </si>
  <si>
    <t>West Virginia</t>
  </si>
  <si>
    <t>Wisconsin</t>
  </si>
  <si>
    <t>Wyoming</t>
  </si>
  <si>
    <t>California</t>
  </si>
  <si>
    <t>Connecticut</t>
  </si>
  <si>
    <t>Delaware</t>
  </si>
  <si>
    <t>Hawaii</t>
  </si>
  <si>
    <t>Illinois</t>
  </si>
  <si>
    <t>Maryland</t>
  </si>
  <si>
    <t>Massachusetts</t>
  </si>
  <si>
    <t>Michigan</t>
  </si>
  <si>
    <t>Minnesota</t>
  </si>
  <si>
    <t>New Hampshire</t>
  </si>
  <si>
    <t>New Jersey</t>
  </si>
  <si>
    <t>New Mexico</t>
  </si>
  <si>
    <t>New York</t>
  </si>
  <si>
    <t>Oregon</t>
  </si>
  <si>
    <t>Rhode Island</t>
  </si>
  <si>
    <t>Vermont</t>
  </si>
  <si>
    <t>Virginia</t>
  </si>
  <si>
    <t>Washington</t>
  </si>
  <si>
    <t>Richard Shelby</t>
  </si>
  <si>
    <t>Doug Jones</t>
  </si>
  <si>
    <t>Dan Sullivan</t>
  </si>
  <si>
    <t>Lisa Murkowski</t>
  </si>
  <si>
    <t>Jeff Flake</t>
  </si>
  <si>
    <t>Tom Cotton</t>
  </si>
  <si>
    <t>John Boozman</t>
  </si>
  <si>
    <t>Dianne Feinstein</t>
  </si>
  <si>
    <t>Kamala Harris</t>
  </si>
  <si>
    <t>Cory Gardner</t>
  </si>
  <si>
    <t>Michael Bennet</t>
  </si>
  <si>
    <t>Chris Murphy</t>
  </si>
  <si>
    <t>Richard Blumenthal</t>
  </si>
  <si>
    <t>Tom Carper</t>
  </si>
  <si>
    <t>Maria Cantwell</t>
  </si>
  <si>
    <t>Patty Murray</t>
  </si>
  <si>
    <t>Joe Manchin</t>
  </si>
  <si>
    <t>Shelley Moore Capito</t>
  </si>
  <si>
    <t>Alabama</t>
  </si>
  <si>
    <t>Alaska</t>
  </si>
  <si>
    <t>Arizona</t>
  </si>
  <si>
    <t>Arkansas</t>
  </si>
  <si>
    <t>Colorado</t>
  </si>
  <si>
    <t>Florida</t>
  </si>
  <si>
    <t>Georgia</t>
  </si>
  <si>
    <t>Idaho</t>
  </si>
  <si>
    <t>Indiana</t>
  </si>
  <si>
    <t>Iowa</t>
  </si>
  <si>
    <t>Kansas</t>
  </si>
  <si>
    <t>Kentucky</t>
  </si>
  <si>
    <t>Louisiana</t>
  </si>
  <si>
    <t>Maine</t>
  </si>
  <si>
    <t>Mississippi</t>
  </si>
  <si>
    <t>Missouri</t>
  </si>
  <si>
    <t>Montana</t>
  </si>
  <si>
    <t>Nebraska</t>
  </si>
  <si>
    <t>Nevada</t>
  </si>
  <si>
    <t>North Carolina</t>
  </si>
  <si>
    <t>Jon Kyl (votes are for John McCain)</t>
  </si>
  <si>
    <t>Ron Johnson</t>
  </si>
  <si>
    <t>John Barrasso</t>
  </si>
  <si>
    <t>Mike Enzi</t>
  </si>
  <si>
    <t>Cindy Hyde-Smith (votes are for Thad Cochran)</t>
  </si>
  <si>
    <t>Poliglobe.com total</t>
  </si>
  <si>
    <t>Poliglobe</t>
  </si>
  <si>
    <t>John Kennedy</t>
  </si>
  <si>
    <t>Joni Ernst</t>
  </si>
  <si>
    <t>Chuck Grassley</t>
  </si>
  <si>
    <t>Pat Roberts</t>
  </si>
  <si>
    <t>Jerry Moran</t>
  </si>
  <si>
    <t>Kyrsten Sinema</t>
  </si>
  <si>
    <t>D</t>
  </si>
  <si>
    <t>Tom Carper</t>
  </si>
  <si>
    <t>Rick Scott</t>
  </si>
  <si>
    <t>Mazie Hirono</t>
  </si>
  <si>
    <t>Mitch McConnell</t>
  </si>
  <si>
    <t>Rand Paul</t>
  </si>
  <si>
    <t>Bill Cassidy</t>
  </si>
  <si>
    <t>John Kennedy</t>
  </si>
  <si>
    <t>Angus King</t>
  </si>
  <si>
    <t>Susan Collins</t>
  </si>
  <si>
    <t>Ben Cardin</t>
  </si>
  <si>
    <t>Chris Van Hollen</t>
  </si>
  <si>
    <t>Elizabeth Warren</t>
  </si>
  <si>
    <t>Ed Markey</t>
  </si>
  <si>
    <t>Debbie Stabenow</t>
  </si>
  <si>
    <t>Gary Peters</t>
  </si>
  <si>
    <t>Amy Klobuchar</t>
  </si>
  <si>
    <t>Tina Smith (votes are for Al Franken)</t>
  </si>
  <si>
    <t>Roger Wicker</t>
  </si>
  <si>
    <t>Claire McCaskill</t>
  </si>
  <si>
    <t>Roy Blunt</t>
  </si>
  <si>
    <t>Jon Tester</t>
  </si>
  <si>
    <t>Steve Daines</t>
  </si>
  <si>
    <t>Deb Fischer</t>
  </si>
  <si>
    <t>Ben Sasse</t>
  </si>
  <si>
    <t>Dean Heller</t>
  </si>
  <si>
    <t>Catherine Cortez Masto</t>
  </si>
  <si>
    <t>Jeanne Shaheen</t>
  </si>
  <si>
    <t>Maggie Hassan</t>
  </si>
  <si>
    <t>Bob Menendez</t>
  </si>
  <si>
    <t>Cory Booker</t>
  </si>
  <si>
    <t>Martin Heinrich</t>
  </si>
  <si>
    <t>Tom Udall</t>
  </si>
  <si>
    <t>Kirsten Gillibrand</t>
  </si>
  <si>
    <t>Chuck Schumer</t>
  </si>
  <si>
    <t>Thom Tillis</t>
  </si>
  <si>
    <t>Richard Burr</t>
  </si>
  <si>
    <t>R</t>
  </si>
  <si>
    <t>Heidi Heitkamp</t>
  </si>
  <si>
    <t>John Hoeven</t>
  </si>
  <si>
    <t>Sherrod Brown</t>
  </si>
  <si>
    <t>Rob Portman</t>
  </si>
  <si>
    <t>Jim Inhofe</t>
  </si>
  <si>
    <t>&lt;h1&gt;Vote count for all 100 incumbent senators, by party&lt;/h1&gt;</t>
  </si>
  <si>
    <t>&lt;ul&gt;Totals:</t>
  </si>
  <si>
    <t>&lt;li&gt;58,577,901 votes for all incumbent Republican senators (46.0% of all votes for Senators)</t>
  </si>
  <si>
    <t>&lt;li&gt;68,717,282 votes for all incumbent Democratic and Independent senators (54.0% of all votes for Senators)</t>
  </si>
  <si>
    <t>STATE</t>
  </si>
  <si>
    <t>ELECTION</t>
  </si>
  <si>
    <t>VOTES</t>
  </si>
  <si>
    <t>SENATOR</t>
  </si>
  <si>
    <t>PARTY</t>
  </si>
  <si>
    <t>Democratic party totals</t>
  </si>
  <si>
    <t>Republican party totals</t>
  </si>
  <si>
    <t>All parties total:</t>
  </si>
  <si>
    <t>&lt;li&gt;&lt;i&gt;Source: fec.gov for 2014, 2016, and 2018&lt;/i&gt;</t>
  </si>
  <si>
    <t>&lt;li&gt;So how is it that the Republicans control the United States Senate, 53-47, when the Democrats won the popular vote for all Senators, 54-46 the other way?</t>
  </si>
  <si>
    <t>&lt;li&gt;Because the Senate is not elected by popular vote -- it's not supposed to be democracy -- it's "The Great Compromise of 1787", working as intended for 230 years!</t>
  </si>
  <si>
    <t xml:space="preserve">&lt;li&gt;The Great Compromise of 1787 assured smaller-population states that they would have representation in the Senate even though larger-population states would overwhelm them in the U.S. House of Representatives. </t>
  </si>
  <si>
    <t>&lt;li&gt;The only real difference since 1787 is that today we say "red states" for smaller-population states, and we say "blue states" for larger-population states!</t>
  </si>
  <si>
    <t>&lt;li&gt;&lt;a href='SenateVoteCounts_2016.htm'&gt;Click here&lt;/a&gt; for the same analysis for the 2016-2018 Senate, with roughly the same results.&lt;/ul&gt;</t>
  </si>
  <si>
    <t>&lt;center&gt;&lt;table&gt;</t>
  </si>
  <si>
    <t>&lt;/table&gt;&lt;br&gt;&lt;br&gt;&lt;br&gt;&lt;table&gt;</t>
  </si>
  <si>
    <t>&lt;/table&gt;&lt;/center&gt;</t>
  </si>
  <si>
    <t>47 Senators</t>
  </si>
  <si>
    <t>53 Senators</t>
  </si>
  <si>
    <t>100 Senators</t>
  </si>
  <si>
    <t xml:space="preserve">&lt;li&gt;That is exactly the situation in the current Congress, from 2018-2020: the House represents larger states proportional to the popular vote, and the Senate represents smaller states. </t>
  </si>
  <si>
    <t>&lt;li&gt;This same "Great Compromise" is why the Electoral College gives extra weight to smaller-population states in the election of the President -- it is intended to do that!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</si>
</sst>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b/>
      <i/>
      <sz val="10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00">
      <selection activeCell="G65" sqref="G65:G117"/>
    </sheetView>
  </sheetViews>
  <sheetFormatPr defaultColWidth="10.75390625" defaultRowHeight="12.75"/>
  <cols>
    <col min="1" max="1" width="12.375" style="1" bestFit="1" customWidth="1"/>
    <col min="2" max="2" width="13.875" style="1" customWidth="1"/>
    <col min="3" max="3" width="15.25390625" style="3" customWidth="1"/>
    <col min="4" max="4" width="35.75390625" style="1" bestFit="1" customWidth="1"/>
    <col min="5" max="5" width="2.125" style="1" bestFit="1" customWidth="1"/>
    <col min="6" max="6" width="10.75390625" style="1" customWidth="1"/>
    <col min="7" max="7" width="10.75390625" style="3" customWidth="1"/>
    <col min="8" max="16384" width="10.75390625" style="1" customWidth="1"/>
  </cols>
  <sheetData>
    <row r="1" ht="12.75">
      <c r="A1" s="11" t="s">
        <v>257</v>
      </c>
    </row>
    <row r="2" ht="12.75">
      <c r="A2" s="11" t="s">
        <v>258</v>
      </c>
    </row>
    <row r="3" ht="12.75">
      <c r="A3" s="11" t="s">
        <v>260</v>
      </c>
    </row>
    <row r="4" ht="12.75">
      <c r="A4" s="11" t="s">
        <v>259</v>
      </c>
    </row>
    <row r="5" ht="12.75">
      <c r="A5" s="11" t="s">
        <v>269</v>
      </c>
    </row>
    <row r="6" ht="12.75">
      <c r="A6" s="11" t="s">
        <v>270</v>
      </c>
    </row>
    <row r="7" spans="1:7" ht="12.75">
      <c r="A7" s="11" t="s">
        <v>271</v>
      </c>
      <c r="G7" s="1"/>
    </row>
    <row r="8" spans="1:7" ht="12.75">
      <c r="A8" s="11" t="s">
        <v>272</v>
      </c>
      <c r="G8" s="10"/>
    </row>
    <row r="9" spans="1:7" ht="12.75">
      <c r="A9" s="11" t="s">
        <v>281</v>
      </c>
      <c r="G9" s="10"/>
    </row>
    <row r="10" spans="1:7" ht="12.75">
      <c r="A10" s="11" t="s">
        <v>282</v>
      </c>
      <c r="G10" s="10"/>
    </row>
    <row r="11" spans="1:7" ht="12.75">
      <c r="A11" s="11" t="s">
        <v>273</v>
      </c>
      <c r="G11" s="10"/>
    </row>
    <row r="12" spans="1:7" ht="12.75">
      <c r="A12" s="11" t="s">
        <v>274</v>
      </c>
      <c r="G12" s="10"/>
    </row>
    <row r="13" spans="1:7" ht="12.75">
      <c r="A13" s="11" t="s">
        <v>275</v>
      </c>
      <c r="G13" s="10"/>
    </row>
    <row r="14" spans="1:7" ht="12.75">
      <c r="A14" s="12" t="s">
        <v>261</v>
      </c>
      <c r="B14" s="13" t="s">
        <v>262</v>
      </c>
      <c r="C14" s="13" t="s">
        <v>263</v>
      </c>
      <c r="D14" s="12" t="s">
        <v>264</v>
      </c>
      <c r="E14" s="12" t="s">
        <v>265</v>
      </c>
      <c r="G14" s="8" t="str">
        <f>"&lt;tr&gt;&lt;th&gt;"&amp;A14&amp;"&lt;/th&gt;&lt;th&gt;"&amp;B14&amp;"&lt;/th&gt;&lt;th&gt;"&amp;C14&amp;"&lt;/th&gt;&lt;th&gt;"&amp;D14&amp;"&lt;/th&gt;&lt;th&gt;"&amp;E14&amp;"&lt;/th&gt;&lt;/tr&gt;"</f>
        <v>&lt;tr&gt;&lt;th&gt;STATE&lt;/th&gt;&lt;th&gt;ELECTION&lt;/th&gt;&lt;th&gt;VOTES&lt;/th&gt;&lt;th&gt;SENATOR&lt;/th&gt;&lt;th&gt;PARTY&lt;/th&gt;&lt;/tr&gt;</v>
      </c>
    </row>
    <row r="15" spans="1:11" s="7" customFormat="1" ht="12.75">
      <c r="A15" s="7" t="s">
        <v>181</v>
      </c>
      <c r="B15" s="7">
        <v>2017</v>
      </c>
      <c r="C15" s="10">
        <v>673896</v>
      </c>
      <c r="D15" s="7" t="s">
        <v>82</v>
      </c>
      <c r="E15" s="7" t="s">
        <v>31</v>
      </c>
      <c r="G15" s="8" t="str">
        <f>"&lt;tr&gt;&lt;td&gt;"&amp;A15&amp;"&lt;/td&gt;&lt;td&gt;"&amp;B15&amp;"&lt;/td&gt;&lt;td&gt;"&amp;C15&amp;"&lt;/td&gt;&lt;td&gt;"&amp;D15&amp;"&lt;/td&gt;&lt;td&gt;"&amp;E15&amp;"&lt;/td&gt;&lt;/tr&gt;"</f>
        <v>&lt;tr&gt;&lt;td&gt;Alabama&lt;/td&gt;&lt;td&gt;2017&lt;/td&gt;&lt;td&gt;673896&lt;/td&gt;&lt;td&gt;Doug Jones&lt;/td&gt;&lt;td&gt;D&lt;/td&gt;&lt;/tr&gt;</v>
      </c>
      <c r="K15" s="8"/>
    </row>
    <row r="16" spans="1:7" s="7" customFormat="1" ht="12.75">
      <c r="A16" s="7" t="s">
        <v>183</v>
      </c>
      <c r="B16" s="7">
        <v>2018</v>
      </c>
      <c r="C16" s="10">
        <v>1191100</v>
      </c>
      <c r="D16" s="7" t="s">
        <v>213</v>
      </c>
      <c r="E16" s="7" t="s">
        <v>214</v>
      </c>
      <c r="G16" s="8" t="str">
        <f aca="true" t="shared" si="0" ref="G16:G61">"&lt;tr&gt;&lt;td&gt;"&amp;A16&amp;"&lt;/td&gt;&lt;td&gt;"&amp;B16&amp;"&lt;/td&gt;&lt;td&gt;"&amp;C16&amp;"&lt;/td&gt;&lt;td&gt;"&amp;D16&amp;"&lt;/td&gt;&lt;td&gt;"&amp;E16&amp;"&lt;/td&gt;&lt;/tr&gt;"</f>
        <v>&lt;tr&gt;&lt;td&gt;Arizona&lt;/td&gt;&lt;td&gt;2018&lt;/td&gt;&lt;td&gt;1191100&lt;/td&gt;&lt;td&gt;Kyrsten Sinema&lt;/td&gt;&lt;td&gt;D&lt;/td&gt;&lt;/tr&gt;</v>
      </c>
    </row>
    <row r="17" spans="1:7" s="7" customFormat="1" ht="12.75">
      <c r="A17" s="7" t="s">
        <v>145</v>
      </c>
      <c r="B17" s="7">
        <v>2018</v>
      </c>
      <c r="C17" s="10">
        <v>6019422</v>
      </c>
      <c r="D17" s="7" t="s">
        <v>83</v>
      </c>
      <c r="E17" s="7" t="s">
        <v>31</v>
      </c>
      <c r="G17" s="8" t="str">
        <f t="shared" si="0"/>
        <v>&lt;tr&gt;&lt;td&gt;California&lt;/td&gt;&lt;td&gt;2018&lt;/td&gt;&lt;td&gt;6019422&lt;/td&gt;&lt;td&gt;Dianne Feinstein&lt;/td&gt;&lt;td&gt;D&lt;/td&gt;&lt;/tr&gt;</v>
      </c>
    </row>
    <row r="18" spans="1:11" s="7" customFormat="1" ht="12.75">
      <c r="A18" s="7" t="s">
        <v>145</v>
      </c>
      <c r="B18" s="7">
        <v>2016</v>
      </c>
      <c r="C18" s="10">
        <v>7542759</v>
      </c>
      <c r="D18" s="7" t="s">
        <v>84</v>
      </c>
      <c r="E18" s="7" t="s">
        <v>31</v>
      </c>
      <c r="G18" s="8" t="str">
        <f t="shared" si="0"/>
        <v>&lt;tr&gt;&lt;td&gt;California&lt;/td&gt;&lt;td&gt;2016&lt;/td&gt;&lt;td&gt;7542759&lt;/td&gt;&lt;td&gt;Kamala Harris&lt;/td&gt;&lt;td&gt;D&lt;/td&gt;&lt;/tr&gt;</v>
      </c>
      <c r="H18" s="8"/>
      <c r="J18" s="8"/>
      <c r="K18" s="8"/>
    </row>
    <row r="19" spans="1:11" s="7" customFormat="1" ht="12.75">
      <c r="A19" s="7" t="s">
        <v>185</v>
      </c>
      <c r="B19" s="7">
        <v>2016</v>
      </c>
      <c r="C19" s="10">
        <v>1370710</v>
      </c>
      <c r="D19" s="7" t="s">
        <v>51</v>
      </c>
      <c r="E19" s="7" t="s">
        <v>31</v>
      </c>
      <c r="G19" s="8" t="str">
        <f t="shared" si="0"/>
        <v>&lt;tr&gt;&lt;td&gt;Colorado&lt;/td&gt;&lt;td&gt;2016&lt;/td&gt;&lt;td&gt;1370710&lt;/td&gt;&lt;td&gt;Michael Bennet&lt;/td&gt;&lt;td&gt;D&lt;/td&gt;&lt;/tr&gt;</v>
      </c>
      <c r="J19" s="8"/>
      <c r="K19" s="8"/>
    </row>
    <row r="20" spans="1:7" s="7" customFormat="1" ht="12.75">
      <c r="A20" s="7" t="s">
        <v>146</v>
      </c>
      <c r="B20" s="7">
        <v>2018</v>
      </c>
      <c r="C20" s="10">
        <v>825579</v>
      </c>
      <c r="D20" s="7" t="s">
        <v>52</v>
      </c>
      <c r="E20" s="7" t="s">
        <v>31</v>
      </c>
      <c r="G20" s="8" t="str">
        <f t="shared" si="0"/>
        <v>&lt;tr&gt;&lt;td&gt;Connecticut&lt;/td&gt;&lt;td&gt;2018&lt;/td&gt;&lt;td&gt;825579&lt;/td&gt;&lt;td&gt;Chris Murphy&lt;/td&gt;&lt;td&gt;D&lt;/td&gt;&lt;/tr&gt;</v>
      </c>
    </row>
    <row r="21" spans="1:11" s="7" customFormat="1" ht="12.75">
      <c r="A21" s="7" t="s">
        <v>146</v>
      </c>
      <c r="B21" s="7">
        <v>2016</v>
      </c>
      <c r="C21" s="10">
        <v>1008714</v>
      </c>
      <c r="D21" s="7" t="s">
        <v>53</v>
      </c>
      <c r="E21" s="7" t="s">
        <v>31</v>
      </c>
      <c r="G21" s="8" t="str">
        <f t="shared" si="0"/>
        <v>&lt;tr&gt;&lt;td&gt;Connecticut&lt;/td&gt;&lt;td&gt;2016&lt;/td&gt;&lt;td&gt;1008714&lt;/td&gt;&lt;td&gt;Richard Blumenthal&lt;/td&gt;&lt;td&gt;D&lt;/td&gt;&lt;/tr&gt;</v>
      </c>
      <c r="J21" s="8"/>
      <c r="K21" s="8"/>
    </row>
    <row r="22" spans="1:11" s="7" customFormat="1" ht="12.75">
      <c r="A22" s="7" t="s">
        <v>147</v>
      </c>
      <c r="B22" s="7">
        <v>2014</v>
      </c>
      <c r="C22" s="10">
        <v>130655</v>
      </c>
      <c r="D22" s="7" t="s">
        <v>54</v>
      </c>
      <c r="E22" s="7" t="s">
        <v>31</v>
      </c>
      <c r="G22" s="8" t="str">
        <f t="shared" si="0"/>
        <v>&lt;tr&gt;&lt;td&gt;Delaware&lt;/td&gt;&lt;td&gt;2014&lt;/td&gt;&lt;td&gt;130655&lt;/td&gt;&lt;td&gt;Chris Coons&lt;/td&gt;&lt;td&gt;D&lt;/td&gt;&lt;/tr&gt;</v>
      </c>
      <c r="J22" s="8"/>
      <c r="K22" s="8"/>
    </row>
    <row r="23" spans="1:7" s="7" customFormat="1" ht="12.75">
      <c r="A23" s="7" t="s">
        <v>147</v>
      </c>
      <c r="B23" s="7">
        <v>2018</v>
      </c>
      <c r="C23" s="10">
        <v>217385</v>
      </c>
      <c r="D23" s="7" t="s">
        <v>215</v>
      </c>
      <c r="E23" s="7" t="s">
        <v>31</v>
      </c>
      <c r="G23" s="8" t="str">
        <f t="shared" si="0"/>
        <v>&lt;tr&gt;&lt;td&gt;Delaware&lt;/td&gt;&lt;td&gt;2018&lt;/td&gt;&lt;td&gt;217385&lt;/td&gt;&lt;td&gt;Tom Carper&lt;/td&gt;&lt;td&gt;D&lt;/td&gt;&lt;/tr&gt;</v>
      </c>
    </row>
    <row r="24" spans="1:11" s="7" customFormat="1" ht="12.75">
      <c r="A24" s="7" t="s">
        <v>148</v>
      </c>
      <c r="B24" s="7">
        <v>2018</v>
      </c>
      <c r="C24" s="10">
        <v>276316</v>
      </c>
      <c r="D24" s="7" t="s">
        <v>217</v>
      </c>
      <c r="E24" s="7" t="s">
        <v>31</v>
      </c>
      <c r="G24" s="8" t="str">
        <f t="shared" si="0"/>
        <v>&lt;tr&gt;&lt;td&gt;Hawaii&lt;/td&gt;&lt;td&gt;2018&lt;/td&gt;&lt;td&gt;276316&lt;/td&gt;&lt;td&gt;Mazie Hirono&lt;/td&gt;&lt;td&gt;D&lt;/td&gt;&lt;/tr&gt;</v>
      </c>
      <c r="J24" s="8"/>
      <c r="K24" s="8"/>
    </row>
    <row r="25" spans="1:11" s="7" customFormat="1" ht="12.75">
      <c r="A25" s="7" t="s">
        <v>148</v>
      </c>
      <c r="B25" s="7">
        <v>2016</v>
      </c>
      <c r="C25" s="10">
        <v>306604</v>
      </c>
      <c r="D25" s="7" t="s">
        <v>55</v>
      </c>
      <c r="E25" s="7" t="s">
        <v>31</v>
      </c>
      <c r="G25" s="8" t="str">
        <f t="shared" si="0"/>
        <v>&lt;tr&gt;&lt;td&gt;Hawaii&lt;/td&gt;&lt;td&gt;2016&lt;/td&gt;&lt;td&gt;306604&lt;/td&gt;&lt;td&gt;Brian Schatz&lt;/td&gt;&lt;td&gt;D&lt;/td&gt;&lt;/tr&gt;</v>
      </c>
      <c r="J25" s="8"/>
      <c r="K25" s="8"/>
    </row>
    <row r="26" spans="1:11" s="7" customFormat="1" ht="12.75">
      <c r="A26" s="7" t="s">
        <v>149</v>
      </c>
      <c r="B26" s="7">
        <v>2014</v>
      </c>
      <c r="C26" s="10">
        <v>1929637</v>
      </c>
      <c r="D26" s="7" t="s">
        <v>56</v>
      </c>
      <c r="E26" s="7" t="s">
        <v>31</v>
      </c>
      <c r="G26" s="8" t="str">
        <f t="shared" si="0"/>
        <v>&lt;tr&gt;&lt;td&gt;Illinois&lt;/td&gt;&lt;td&gt;2014&lt;/td&gt;&lt;td&gt;1929637&lt;/td&gt;&lt;td&gt;Dick Durbin&lt;/td&gt;&lt;td&gt;D&lt;/td&gt;&lt;/tr&gt;</v>
      </c>
      <c r="J26" s="8"/>
      <c r="K26" s="8"/>
    </row>
    <row r="27" spans="1:11" s="7" customFormat="1" ht="12.75">
      <c r="A27" s="7" t="s">
        <v>149</v>
      </c>
      <c r="B27" s="7">
        <v>2016</v>
      </c>
      <c r="C27" s="10">
        <v>3012940</v>
      </c>
      <c r="D27" s="7" t="s">
        <v>57</v>
      </c>
      <c r="E27" s="7" t="s">
        <v>31</v>
      </c>
      <c r="G27" s="8" t="str">
        <f t="shared" si="0"/>
        <v>&lt;tr&gt;&lt;td&gt;Illinois&lt;/td&gt;&lt;td&gt;2016&lt;/td&gt;&lt;td&gt;3012940&lt;/td&gt;&lt;td&gt;Tammy Duckworth&lt;/td&gt;&lt;td&gt;D&lt;/td&gt;&lt;/tr&gt;</v>
      </c>
      <c r="J27" s="8"/>
      <c r="K27" s="8"/>
    </row>
    <row r="28" spans="1:7" s="7" customFormat="1" ht="12.75">
      <c r="A28" s="7" t="s">
        <v>150</v>
      </c>
      <c r="B28" s="7">
        <v>2018</v>
      </c>
      <c r="C28" s="10">
        <v>1491614</v>
      </c>
      <c r="D28" s="7" t="s">
        <v>86</v>
      </c>
      <c r="E28" s="7" t="s">
        <v>31</v>
      </c>
      <c r="G28" s="8" t="str">
        <f t="shared" si="0"/>
        <v>&lt;tr&gt;&lt;td&gt;Maryland&lt;/td&gt;&lt;td&gt;2018&lt;/td&gt;&lt;td&gt;1491614&lt;/td&gt;&lt;td&gt;Ben Cardin&lt;/td&gt;&lt;td&gt;D&lt;/td&gt;&lt;/tr&gt;</v>
      </c>
    </row>
    <row r="29" spans="1:7" s="7" customFormat="1" ht="12.75">
      <c r="A29" s="7" t="s">
        <v>150</v>
      </c>
      <c r="B29" s="7">
        <v>2016</v>
      </c>
      <c r="C29" s="10">
        <v>1659907</v>
      </c>
      <c r="D29" s="7" t="s">
        <v>58</v>
      </c>
      <c r="E29" s="7" t="s">
        <v>31</v>
      </c>
      <c r="G29" s="8" t="str">
        <f t="shared" si="0"/>
        <v>&lt;tr&gt;&lt;td&gt;Maryland&lt;/td&gt;&lt;td&gt;2016&lt;/td&gt;&lt;td&gt;1659907&lt;/td&gt;&lt;td&gt;Chris Van Hollen&lt;/td&gt;&lt;td&gt;D&lt;/td&gt;&lt;/tr&gt;</v>
      </c>
    </row>
    <row r="30" spans="1:11" s="7" customFormat="1" ht="12.75">
      <c r="A30" s="7" t="s">
        <v>151</v>
      </c>
      <c r="B30" s="7">
        <v>2014</v>
      </c>
      <c r="C30" s="10">
        <v>1289944</v>
      </c>
      <c r="D30" s="7" t="s">
        <v>59</v>
      </c>
      <c r="E30" s="7" t="s">
        <v>31</v>
      </c>
      <c r="G30" s="8" t="str">
        <f t="shared" si="0"/>
        <v>&lt;tr&gt;&lt;td&gt;Massachusetts&lt;/td&gt;&lt;td&gt;2014&lt;/td&gt;&lt;td&gt;1289944&lt;/td&gt;&lt;td&gt;Ed Markey&lt;/td&gt;&lt;td&gt;D&lt;/td&gt;&lt;/tr&gt;</v>
      </c>
      <c r="J30" s="8"/>
      <c r="K30" s="8"/>
    </row>
    <row r="31" spans="1:7" s="7" customFormat="1" ht="12.75">
      <c r="A31" s="7" t="s">
        <v>151</v>
      </c>
      <c r="B31" s="7">
        <v>2018</v>
      </c>
      <c r="C31" s="10">
        <v>1633371</v>
      </c>
      <c r="D31" s="7" t="s">
        <v>60</v>
      </c>
      <c r="E31" s="7" t="s">
        <v>31</v>
      </c>
      <c r="G31" s="8" t="str">
        <f t="shared" si="0"/>
        <v>&lt;tr&gt;&lt;td&gt;Massachusetts&lt;/td&gt;&lt;td&gt;2018&lt;/td&gt;&lt;td&gt;1633371&lt;/td&gt;&lt;td&gt;Elizabeth Warren&lt;/td&gt;&lt;td&gt;D&lt;/td&gt;&lt;/tr&gt;</v>
      </c>
    </row>
    <row r="32" spans="1:11" s="7" customFormat="1" ht="12.75">
      <c r="A32" s="7" t="s">
        <v>152</v>
      </c>
      <c r="B32" s="7">
        <v>2014</v>
      </c>
      <c r="C32" s="10">
        <v>1704936</v>
      </c>
      <c r="D32" s="7" t="s">
        <v>61</v>
      </c>
      <c r="E32" s="7" t="s">
        <v>31</v>
      </c>
      <c r="G32" s="8" t="str">
        <f t="shared" si="0"/>
        <v>&lt;tr&gt;&lt;td&gt;Michigan&lt;/td&gt;&lt;td&gt;2014&lt;/td&gt;&lt;td&gt;1704936&lt;/td&gt;&lt;td&gt;Gary Peters&lt;/td&gt;&lt;td&gt;D&lt;/td&gt;&lt;/tr&gt;</v>
      </c>
      <c r="J32" s="8"/>
      <c r="K32" s="8"/>
    </row>
    <row r="33" spans="1:7" s="7" customFormat="1" ht="12.75">
      <c r="A33" s="7" t="s">
        <v>152</v>
      </c>
      <c r="B33" s="7">
        <v>2018</v>
      </c>
      <c r="C33" s="10">
        <v>2214478</v>
      </c>
      <c r="D33" s="7" t="s">
        <v>87</v>
      </c>
      <c r="E33" s="7" t="s">
        <v>31</v>
      </c>
      <c r="G33" s="8" t="str">
        <f t="shared" si="0"/>
        <v>&lt;tr&gt;&lt;td&gt;Michigan&lt;/td&gt;&lt;td&gt;2018&lt;/td&gt;&lt;td&gt;2214478&lt;/td&gt;&lt;td&gt;Debbie Stabenow&lt;/td&gt;&lt;td&gt;D&lt;/td&gt;&lt;/tr&gt;</v>
      </c>
    </row>
    <row r="34" spans="1:11" s="7" customFormat="1" ht="12.75">
      <c r="A34" s="7" t="s">
        <v>153</v>
      </c>
      <c r="B34" s="7">
        <v>2018</v>
      </c>
      <c r="C34" s="10">
        <v>1370540</v>
      </c>
      <c r="D34" s="7" t="s">
        <v>89</v>
      </c>
      <c r="E34" s="7" t="s">
        <v>31</v>
      </c>
      <c r="G34" s="8" t="str">
        <f t="shared" si="0"/>
        <v>&lt;tr&gt;&lt;td&gt;Minnesota&lt;/td&gt;&lt;td&gt;2018&lt;/td&gt;&lt;td&gt;1370540&lt;/td&gt;&lt;td&gt;Tina Smith&lt;/td&gt;&lt;td&gt;D&lt;/td&gt;&lt;/tr&gt;</v>
      </c>
      <c r="J34" s="8"/>
      <c r="K34" s="8"/>
    </row>
    <row r="35" spans="1:7" s="7" customFormat="1" ht="12.75">
      <c r="A35" s="7" t="s">
        <v>153</v>
      </c>
      <c r="B35" s="7">
        <v>2018</v>
      </c>
      <c r="C35" s="10">
        <v>1566174</v>
      </c>
      <c r="D35" s="7" t="s">
        <v>88</v>
      </c>
      <c r="E35" s="7" t="s">
        <v>31</v>
      </c>
      <c r="G35" s="8" t="str">
        <f t="shared" si="0"/>
        <v>&lt;tr&gt;&lt;td&gt;Minnesota&lt;/td&gt;&lt;td&gt;2018&lt;/td&gt;&lt;td&gt;1566174&lt;/td&gt;&lt;td&gt;Amy Klobuchar&lt;/td&gt;&lt;td&gt;D&lt;/td&gt;&lt;/tr&gt;</v>
      </c>
    </row>
    <row r="36" spans="1:8" s="7" customFormat="1" ht="12.75">
      <c r="A36" s="7" t="s">
        <v>197</v>
      </c>
      <c r="B36" s="7">
        <v>2018</v>
      </c>
      <c r="C36" s="10">
        <v>253876</v>
      </c>
      <c r="D36" s="7" t="s">
        <v>1</v>
      </c>
      <c r="E36" s="7" t="s">
        <v>31</v>
      </c>
      <c r="G36" s="8" t="str">
        <f t="shared" si="0"/>
        <v>&lt;tr&gt;&lt;td&gt;Montana&lt;/td&gt;&lt;td&gt;2018&lt;/td&gt;&lt;td&gt;253876&lt;/td&gt;&lt;td&gt;Jon Tester&lt;/td&gt;&lt;td&gt;D&lt;/td&gt;&lt;/tr&gt;</v>
      </c>
      <c r="H36" s="8"/>
    </row>
    <row r="37" spans="1:7" s="7" customFormat="1" ht="12.75">
      <c r="A37" s="7" t="s">
        <v>199</v>
      </c>
      <c r="B37" s="7">
        <v>2018</v>
      </c>
      <c r="C37" s="10">
        <v>490071</v>
      </c>
      <c r="D37" s="7" t="s">
        <v>3</v>
      </c>
      <c r="E37" s="7" t="s">
        <v>31</v>
      </c>
      <c r="G37" s="8" t="str">
        <f t="shared" si="0"/>
        <v>&lt;tr&gt;&lt;td&gt;Nevada&lt;/td&gt;&lt;td&gt;2018&lt;/td&gt;&lt;td&gt;490071&lt;/td&gt;&lt;td&gt;Jocky Rosen&lt;/td&gt;&lt;td&gt;D&lt;/td&gt;&lt;/tr&gt;</v>
      </c>
    </row>
    <row r="38" spans="1:11" s="7" customFormat="1" ht="12.75">
      <c r="A38" s="7" t="s">
        <v>199</v>
      </c>
      <c r="B38" s="7">
        <v>2016</v>
      </c>
      <c r="C38" s="10">
        <v>521994</v>
      </c>
      <c r="D38" s="7" t="s">
        <v>62</v>
      </c>
      <c r="E38" s="7" t="s">
        <v>31</v>
      </c>
      <c r="G38" s="8" t="str">
        <f t="shared" si="0"/>
        <v>&lt;tr&gt;&lt;td&gt;Nevada&lt;/td&gt;&lt;td&gt;2016&lt;/td&gt;&lt;td&gt;521994&lt;/td&gt;&lt;td&gt;Catherine Cortez Masto&lt;/td&gt;&lt;td&gt;D&lt;/td&gt;&lt;/tr&gt;</v>
      </c>
      <c r="J38" s="8"/>
      <c r="K38" s="8"/>
    </row>
    <row r="39" spans="1:11" s="7" customFormat="1" ht="12.75">
      <c r="A39" s="7" t="s">
        <v>154</v>
      </c>
      <c r="B39" s="7">
        <v>2014</v>
      </c>
      <c r="C39" s="10">
        <v>251184</v>
      </c>
      <c r="D39" s="7" t="s">
        <v>63</v>
      </c>
      <c r="E39" s="7" t="s">
        <v>31</v>
      </c>
      <c r="G39" s="8" t="str">
        <f t="shared" si="0"/>
        <v>&lt;tr&gt;&lt;td&gt;New Hampshire&lt;/td&gt;&lt;td&gt;2014&lt;/td&gt;&lt;td&gt;251184&lt;/td&gt;&lt;td&gt;Jeanne Shaheen&lt;/td&gt;&lt;td&gt;D&lt;/td&gt;&lt;/tr&gt;</v>
      </c>
      <c r="J39" s="8"/>
      <c r="K39" s="8"/>
    </row>
    <row r="40" spans="1:11" s="7" customFormat="1" ht="12.75">
      <c r="A40" s="7" t="s">
        <v>154</v>
      </c>
      <c r="B40" s="7">
        <v>2016</v>
      </c>
      <c r="C40" s="10">
        <v>354649</v>
      </c>
      <c r="D40" s="7" t="s">
        <v>64</v>
      </c>
      <c r="E40" s="7" t="s">
        <v>31</v>
      </c>
      <c r="G40" s="8" t="str">
        <f t="shared" si="0"/>
        <v>&lt;tr&gt;&lt;td&gt;New Hampshire&lt;/td&gt;&lt;td&gt;2016&lt;/td&gt;&lt;td&gt;354649&lt;/td&gt;&lt;td&gt;Maggie Hassan&lt;/td&gt;&lt;td&gt;D&lt;/td&gt;&lt;/tr&gt;</v>
      </c>
      <c r="J40" s="8"/>
      <c r="K40" s="8"/>
    </row>
    <row r="41" spans="1:11" s="7" customFormat="1" ht="12.75">
      <c r="A41" s="7" t="s">
        <v>155</v>
      </c>
      <c r="B41" s="7">
        <v>2014</v>
      </c>
      <c r="C41" s="10">
        <v>1043866</v>
      </c>
      <c r="D41" s="7" t="s">
        <v>65</v>
      </c>
      <c r="E41" s="7" t="s">
        <v>31</v>
      </c>
      <c r="G41" s="8" t="str">
        <f t="shared" si="0"/>
        <v>&lt;tr&gt;&lt;td&gt;New Jersey&lt;/td&gt;&lt;td&gt;2014&lt;/td&gt;&lt;td&gt;1043866&lt;/td&gt;&lt;td&gt;Cory Booker&lt;/td&gt;&lt;td&gt;D&lt;/td&gt;&lt;/tr&gt;</v>
      </c>
      <c r="J41" s="8"/>
      <c r="K41" s="8"/>
    </row>
    <row r="42" spans="1:8" s="7" customFormat="1" ht="12.75">
      <c r="A42" s="7" t="s">
        <v>155</v>
      </c>
      <c r="B42" s="7">
        <v>2018</v>
      </c>
      <c r="C42" s="10">
        <v>1711654</v>
      </c>
      <c r="D42" s="7" t="s">
        <v>66</v>
      </c>
      <c r="E42" s="7" t="s">
        <v>31</v>
      </c>
      <c r="G42" s="8" t="str">
        <f t="shared" si="0"/>
        <v>&lt;tr&gt;&lt;td&gt;New Jersey&lt;/td&gt;&lt;td&gt;2018&lt;/td&gt;&lt;td&gt;1711654&lt;/td&gt;&lt;td&gt;Bob Menendez&lt;/td&gt;&lt;td&gt;D&lt;/td&gt;&lt;/tr&gt;</v>
      </c>
      <c r="H42" s="8"/>
    </row>
    <row r="43" spans="1:11" s="7" customFormat="1" ht="12.75">
      <c r="A43" s="7" t="s">
        <v>156</v>
      </c>
      <c r="B43" s="7">
        <v>2014</v>
      </c>
      <c r="C43" s="10">
        <v>286409</v>
      </c>
      <c r="D43" s="7" t="s">
        <v>67</v>
      </c>
      <c r="E43" s="7" t="s">
        <v>31</v>
      </c>
      <c r="G43" s="8" t="str">
        <f t="shared" si="0"/>
        <v>&lt;tr&gt;&lt;td&gt;New Mexico&lt;/td&gt;&lt;td&gt;2014&lt;/td&gt;&lt;td&gt;286409&lt;/td&gt;&lt;td&gt;Tom Udall&lt;/td&gt;&lt;td&gt;D&lt;/td&gt;&lt;/tr&gt;</v>
      </c>
      <c r="J43" s="8"/>
      <c r="K43" s="8"/>
    </row>
    <row r="44" spans="1:7" s="7" customFormat="1" ht="12.75">
      <c r="A44" s="7" t="s">
        <v>156</v>
      </c>
      <c r="B44" s="7">
        <v>2018</v>
      </c>
      <c r="C44" s="10">
        <v>376998</v>
      </c>
      <c r="D44" s="7" t="s">
        <v>68</v>
      </c>
      <c r="E44" s="7" t="s">
        <v>31</v>
      </c>
      <c r="G44" s="8" t="str">
        <f t="shared" si="0"/>
        <v>&lt;tr&gt;&lt;td&gt;New Mexico&lt;/td&gt;&lt;td&gt;2018&lt;/td&gt;&lt;td&gt;376998&lt;/td&gt;&lt;td&gt;Martin Heinrich&lt;/td&gt;&lt;td&gt;D&lt;/td&gt;&lt;/tr&gt;</v>
      </c>
    </row>
    <row r="45" spans="1:8" s="7" customFormat="1" ht="12.75">
      <c r="A45" s="7" t="s">
        <v>157</v>
      </c>
      <c r="B45" s="7">
        <v>2018</v>
      </c>
      <c r="C45" s="10">
        <v>4056931</v>
      </c>
      <c r="D45" s="7" t="s">
        <v>4</v>
      </c>
      <c r="E45" s="7" t="s">
        <v>31</v>
      </c>
      <c r="G45" s="8" t="str">
        <f t="shared" si="0"/>
        <v>&lt;tr&gt;&lt;td&gt;New York&lt;/td&gt;&lt;td&gt;2018&lt;/td&gt;&lt;td&gt;4056931&lt;/td&gt;&lt;td&gt;Kirsten Gillibrand&lt;/td&gt;&lt;td&gt;D&lt;/td&gt;&lt;/tr&gt;</v>
      </c>
      <c r="H45" s="8"/>
    </row>
    <row r="46" spans="1:11" s="7" customFormat="1" ht="12.75">
      <c r="A46" s="7" t="s">
        <v>157</v>
      </c>
      <c r="B46" s="7">
        <v>2016</v>
      </c>
      <c r="C46" s="10">
        <v>5221945</v>
      </c>
      <c r="D46" s="7" t="s">
        <v>69</v>
      </c>
      <c r="E46" s="7" t="s">
        <v>31</v>
      </c>
      <c r="G46" s="8" t="str">
        <f t="shared" si="0"/>
        <v>&lt;tr&gt;&lt;td&gt;New York&lt;/td&gt;&lt;td&gt;2016&lt;/td&gt;&lt;td&gt;5221945&lt;/td&gt;&lt;td&gt;Chuck Schumer&lt;/td&gt;&lt;td&gt;D&lt;/td&gt;&lt;/tr&gt;</v>
      </c>
      <c r="H46" s="8"/>
      <c r="J46" s="8"/>
      <c r="K46" s="8"/>
    </row>
    <row r="47" spans="1:8" s="7" customFormat="1" ht="12.75">
      <c r="A47" s="7" t="s">
        <v>134</v>
      </c>
      <c r="B47" s="7">
        <v>2018</v>
      </c>
      <c r="C47" s="10">
        <v>2358508</v>
      </c>
      <c r="D47" s="7" t="s">
        <v>5</v>
      </c>
      <c r="E47" s="7" t="s">
        <v>31</v>
      </c>
      <c r="G47" s="8" t="str">
        <f t="shared" si="0"/>
        <v>&lt;tr&gt;&lt;td&gt;Ohio&lt;/td&gt;&lt;td&gt;2018&lt;/td&gt;&lt;td&gt;2358508&lt;/td&gt;&lt;td&gt;Sherrod Brown&lt;/td&gt;&lt;td&gt;D&lt;/td&gt;&lt;/tr&gt;</v>
      </c>
      <c r="H47" s="8"/>
    </row>
    <row r="48" spans="1:11" s="7" customFormat="1" ht="12.75">
      <c r="A48" s="7" t="s">
        <v>158</v>
      </c>
      <c r="B48" s="7">
        <v>2014</v>
      </c>
      <c r="C48" s="10">
        <v>814537</v>
      </c>
      <c r="D48" s="7" t="s">
        <v>70</v>
      </c>
      <c r="E48" s="7" t="s">
        <v>31</v>
      </c>
      <c r="G48" s="8" t="str">
        <f t="shared" si="0"/>
        <v>&lt;tr&gt;&lt;td&gt;Oregon&lt;/td&gt;&lt;td&gt;2014&lt;/td&gt;&lt;td&gt;814537&lt;/td&gt;&lt;td&gt;Jeff Merkley&lt;/td&gt;&lt;td&gt;D&lt;/td&gt;&lt;/tr&gt;</v>
      </c>
      <c r="J48" s="8"/>
      <c r="K48" s="8"/>
    </row>
    <row r="49" spans="1:11" s="7" customFormat="1" ht="12.75">
      <c r="A49" s="7" t="s">
        <v>158</v>
      </c>
      <c r="B49" s="7">
        <v>2016</v>
      </c>
      <c r="C49" s="10">
        <v>1105119</v>
      </c>
      <c r="D49" s="7" t="s">
        <v>71</v>
      </c>
      <c r="E49" s="7" t="s">
        <v>31</v>
      </c>
      <c r="G49" s="8" t="str">
        <f t="shared" si="0"/>
        <v>&lt;tr&gt;&lt;td&gt;Oregon&lt;/td&gt;&lt;td&gt;2016&lt;/td&gt;&lt;td&gt;1105119&lt;/td&gt;&lt;td&gt;Ron Wyden&lt;/td&gt;&lt;td&gt;D&lt;/td&gt;&lt;/tr&gt;</v>
      </c>
      <c r="J49" s="8"/>
      <c r="K49" s="8"/>
    </row>
    <row r="50" spans="1:7" s="7" customFormat="1" ht="12.75">
      <c r="A50" s="7" t="s">
        <v>136</v>
      </c>
      <c r="B50" s="7">
        <v>2018</v>
      </c>
      <c r="C50" s="10">
        <v>2792437</v>
      </c>
      <c r="D50" s="7" t="s">
        <v>72</v>
      </c>
      <c r="E50" s="7" t="s">
        <v>31</v>
      </c>
      <c r="G50" s="8" t="str">
        <f t="shared" si="0"/>
        <v>&lt;tr&gt;&lt;td&gt;Pennsylvania&lt;/td&gt;&lt;td&gt;2018&lt;/td&gt;&lt;td&gt;2792437&lt;/td&gt;&lt;td&gt;Bob Casey Jr.&lt;/td&gt;&lt;td&gt;D&lt;/td&gt;&lt;/tr&gt;</v>
      </c>
    </row>
    <row r="51" spans="1:11" s="7" customFormat="1" ht="12.75">
      <c r="A51" s="7" t="s">
        <v>159</v>
      </c>
      <c r="B51" s="7">
        <v>2014</v>
      </c>
      <c r="C51" s="10">
        <v>223675</v>
      </c>
      <c r="D51" s="7" t="s">
        <v>73</v>
      </c>
      <c r="E51" s="7" t="s">
        <v>31</v>
      </c>
      <c r="G51" s="8" t="str">
        <f t="shared" si="0"/>
        <v>&lt;tr&gt;&lt;td&gt;Rhode Island&lt;/td&gt;&lt;td&gt;2014&lt;/td&gt;&lt;td&gt;223675&lt;/td&gt;&lt;td&gt;Jack Reed&lt;/td&gt;&lt;td&gt;D&lt;/td&gt;&lt;/tr&gt;</v>
      </c>
      <c r="J51" s="8"/>
      <c r="K51" s="8"/>
    </row>
    <row r="52" spans="1:11" s="7" customFormat="1" ht="12.75">
      <c r="A52" s="7" t="s">
        <v>159</v>
      </c>
      <c r="B52" s="7">
        <v>2018</v>
      </c>
      <c r="C52" s="10">
        <v>231477</v>
      </c>
      <c r="D52" s="7" t="s">
        <v>74</v>
      </c>
      <c r="E52" s="7" t="s">
        <v>31</v>
      </c>
      <c r="G52" s="8" t="str">
        <f t="shared" si="0"/>
        <v>&lt;tr&gt;&lt;td&gt;Rhode Island&lt;/td&gt;&lt;td&gt;2018&lt;/td&gt;&lt;td&gt;231477&lt;/td&gt;&lt;td&gt;Sheldon Whitehouse&lt;/td&gt;&lt;td&gt;D&lt;/td&gt;&lt;/tr&gt;</v>
      </c>
      <c r="J52" s="8"/>
      <c r="K52" s="8"/>
    </row>
    <row r="53" spans="1:7" s="7" customFormat="1" ht="12.75">
      <c r="A53" s="7" t="s">
        <v>160</v>
      </c>
      <c r="B53" s="7">
        <v>2016</v>
      </c>
      <c r="C53" s="10">
        <v>192243</v>
      </c>
      <c r="D53" s="7" t="s">
        <v>75</v>
      </c>
      <c r="E53" s="7" t="s">
        <v>31</v>
      </c>
      <c r="G53" s="8" t="str">
        <f t="shared" si="0"/>
        <v>&lt;tr&gt;&lt;td&gt;Vermont&lt;/td&gt;&lt;td&gt;2016&lt;/td&gt;&lt;td&gt;192243&lt;/td&gt;&lt;td&gt;Patrick Leahy&lt;/td&gt;&lt;td&gt;D&lt;/td&gt;&lt;/tr&gt;</v>
      </c>
    </row>
    <row r="54" spans="1:11" s="7" customFormat="1" ht="12.75">
      <c r="A54" s="7" t="s">
        <v>161</v>
      </c>
      <c r="B54" s="7">
        <v>2014</v>
      </c>
      <c r="C54" s="10">
        <v>1073667</v>
      </c>
      <c r="D54" s="7" t="s">
        <v>76</v>
      </c>
      <c r="E54" s="7" t="s">
        <v>31</v>
      </c>
      <c r="G54" s="8" t="str">
        <f t="shared" si="0"/>
        <v>&lt;tr&gt;&lt;td&gt;Virginia&lt;/td&gt;&lt;td&gt;2014&lt;/td&gt;&lt;td&gt;1073667&lt;/td&gt;&lt;td&gt;Mark Warner&lt;/td&gt;&lt;td&gt;D&lt;/td&gt;&lt;/tr&gt;</v>
      </c>
      <c r="J54" s="8"/>
      <c r="K54" s="8"/>
    </row>
    <row r="55" spans="1:7" s="7" customFormat="1" ht="12.75">
      <c r="A55" s="7" t="s">
        <v>161</v>
      </c>
      <c r="B55" s="7">
        <v>2018</v>
      </c>
      <c r="C55" s="10">
        <v>1910370</v>
      </c>
      <c r="D55" s="7" t="s">
        <v>8</v>
      </c>
      <c r="E55" s="7" t="s">
        <v>31</v>
      </c>
      <c r="G55" s="8" t="str">
        <f t="shared" si="0"/>
        <v>&lt;tr&gt;&lt;td&gt;Virginia&lt;/td&gt;&lt;td&gt;2018&lt;/td&gt;&lt;td&gt;1910370&lt;/td&gt;&lt;td&gt;Tim Kaine&lt;/td&gt;&lt;td&gt;D&lt;/td&gt;&lt;/tr&gt;</v>
      </c>
    </row>
    <row r="56" spans="1:7" s="7" customFormat="1" ht="12.75">
      <c r="A56" s="7" t="s">
        <v>162</v>
      </c>
      <c r="B56" s="7">
        <v>2018</v>
      </c>
      <c r="C56" s="10">
        <v>1803364</v>
      </c>
      <c r="D56" s="7" t="s">
        <v>77</v>
      </c>
      <c r="E56" s="7" t="s">
        <v>31</v>
      </c>
      <c r="G56" s="8" t="str">
        <f t="shared" si="0"/>
        <v>&lt;tr&gt;&lt;td&gt;Washington&lt;/td&gt;&lt;td&gt;2018&lt;/td&gt;&lt;td&gt;1803364&lt;/td&gt;&lt;td&gt;Maria Cantwell&lt;/td&gt;&lt;td&gt;D&lt;/td&gt;&lt;/tr&gt;</v>
      </c>
    </row>
    <row r="57" spans="1:11" s="7" customFormat="1" ht="12.75">
      <c r="A57" s="7" t="s">
        <v>162</v>
      </c>
      <c r="B57" s="7">
        <v>2016</v>
      </c>
      <c r="C57" s="10">
        <v>1913979</v>
      </c>
      <c r="D57" s="7" t="s">
        <v>78</v>
      </c>
      <c r="E57" s="7" t="s">
        <v>31</v>
      </c>
      <c r="G57" s="8" t="str">
        <f t="shared" si="0"/>
        <v>&lt;tr&gt;&lt;td&gt;Washington&lt;/td&gt;&lt;td&gt;2016&lt;/td&gt;&lt;td&gt;1913979&lt;/td&gt;&lt;td&gt;Patty Murray&lt;/td&gt;&lt;td&gt;D&lt;/td&gt;&lt;/tr&gt;</v>
      </c>
      <c r="J57" s="8"/>
      <c r="K57" s="8"/>
    </row>
    <row r="58" spans="1:7" s="7" customFormat="1" ht="12.75">
      <c r="A58" s="7" t="s">
        <v>142</v>
      </c>
      <c r="B58" s="7">
        <v>2018</v>
      </c>
      <c r="C58" s="10">
        <v>290510</v>
      </c>
      <c r="D58" s="7" t="s">
        <v>79</v>
      </c>
      <c r="E58" s="7" t="s">
        <v>31</v>
      </c>
      <c r="G58" s="8" t="str">
        <f t="shared" si="0"/>
        <v>&lt;tr&gt;&lt;td&gt;West Virginia&lt;/td&gt;&lt;td&gt;2018&lt;/td&gt;&lt;td&gt;290510&lt;/td&gt;&lt;td&gt;Joe Manchin&lt;/td&gt;&lt;td&gt;D&lt;/td&gt;&lt;/tr&gt;</v>
      </c>
    </row>
    <row r="59" spans="1:7" s="7" customFormat="1" ht="12.75">
      <c r="A59" s="7" t="s">
        <v>143</v>
      </c>
      <c r="B59" s="7">
        <v>2018</v>
      </c>
      <c r="C59" s="10">
        <v>1472914</v>
      </c>
      <c r="D59" s="7" t="s">
        <v>9</v>
      </c>
      <c r="E59" s="7" t="s">
        <v>31</v>
      </c>
      <c r="G59" s="8" t="str">
        <f t="shared" si="0"/>
        <v>&lt;tr&gt;&lt;td&gt;Wisconsin&lt;/td&gt;&lt;td&gt;2018&lt;/td&gt;&lt;td&gt;1472914&lt;/td&gt;&lt;td&gt;Tammy Baldwin&lt;/td&gt;&lt;td&gt;D&lt;/td&gt;&lt;/tr&gt;</v>
      </c>
    </row>
    <row r="60" spans="1:7" s="7" customFormat="1" ht="12.75">
      <c r="A60" s="7" t="s">
        <v>194</v>
      </c>
      <c r="B60" s="7">
        <v>2018</v>
      </c>
      <c r="C60" s="10">
        <v>344575</v>
      </c>
      <c r="D60" s="7" t="s">
        <v>80</v>
      </c>
      <c r="E60" s="7" t="s">
        <v>33</v>
      </c>
      <c r="G60" s="8" t="str">
        <f t="shared" si="0"/>
        <v>&lt;tr&gt;&lt;td&gt;Maine&lt;/td&gt;&lt;td&gt;2018&lt;/td&gt;&lt;td&gt;344575&lt;/td&gt;&lt;td&gt;Angus King&lt;/td&gt;&lt;td&gt;I&lt;/td&gt;&lt;/tr&gt;</v>
      </c>
    </row>
    <row r="61" spans="1:7" s="7" customFormat="1" ht="12.75">
      <c r="A61" s="7" t="s">
        <v>160</v>
      </c>
      <c r="B61" s="7">
        <v>2018</v>
      </c>
      <c r="C61" s="10">
        <v>183649</v>
      </c>
      <c r="D61" s="7" t="s">
        <v>81</v>
      </c>
      <c r="E61" s="7" t="s">
        <v>33</v>
      </c>
      <c r="G61" s="8" t="str">
        <f t="shared" si="0"/>
        <v>&lt;tr&gt;&lt;td&gt;Vermont&lt;/td&gt;&lt;td&gt;2018&lt;/td&gt;&lt;td&gt;183649&lt;/td&gt;&lt;td&gt;Bernie Sanders&lt;/td&gt;&lt;td&gt;I&lt;/td&gt;&lt;/tr&gt;</v>
      </c>
    </row>
    <row r="62" spans="1:7" ht="12.75">
      <c r="A62" s="14" t="s">
        <v>266</v>
      </c>
      <c r="C62" s="6">
        <f>SUM(C15:C61)</f>
        <v>68717282</v>
      </c>
      <c r="D62" s="5">
        <f>C62/C119</f>
        <v>0.5398262556407967</v>
      </c>
      <c r="E62" s="11" t="s">
        <v>278</v>
      </c>
      <c r="G62" s="8" t="str">
        <f>"&lt;tr&gt;&lt;th&gt;"&amp;A62&amp;"&lt;/th&gt;&lt;th&gt;"&amp;B62&amp;"&lt;/th&gt;&lt;th&gt;"&amp;C62&amp;"&lt;/th&gt;&lt;th&gt;"&amp;D62&amp;"&lt;/th&gt;&lt;th&gt;"&amp;E62&amp;"&lt;/th&gt;&lt;/tr&gt;"</f>
        <v>&lt;tr&gt;&lt;th&gt;Democratic party totals&lt;/th&gt;&lt;th&gt;&lt;/th&gt;&lt;th&gt;68717282&lt;/th&gt;&lt;th&gt;0.539826255640797&lt;/th&gt;&lt;th&gt;47 Senators&lt;/th&gt;&lt;/tr&gt;</v>
      </c>
    </row>
    <row r="63" ht="12.75">
      <c r="A63" s="11" t="s">
        <v>276</v>
      </c>
    </row>
    <row r="64" spans="1:7" ht="12.75">
      <c r="A64" s="12" t="s">
        <v>261</v>
      </c>
      <c r="B64" s="13" t="s">
        <v>262</v>
      </c>
      <c r="C64" s="13" t="s">
        <v>263</v>
      </c>
      <c r="D64" s="12" t="s">
        <v>264</v>
      </c>
      <c r="E64" s="12" t="s">
        <v>265</v>
      </c>
      <c r="G64" s="8" t="str">
        <f>"&lt;tr&gt;&lt;th&gt;"&amp;A64&amp;"&lt;/th&gt;&lt;th&gt;"&amp;B64&amp;"&lt;/th&gt;&lt;th&gt;"&amp;C64&amp;"&lt;/th&gt;&lt;th&gt;"&amp;D64&amp;"&lt;/th&gt;&lt;th&gt;"&amp;E64&amp;"&lt;/th&gt;&lt;/tr&gt;"</f>
        <v>&lt;tr&gt;&lt;th&gt;STATE&lt;/th&gt;&lt;th&gt;ELECTION&lt;/th&gt;&lt;th&gt;VOTES&lt;/th&gt;&lt;th&gt;SENATOR&lt;/th&gt;&lt;th&gt;PARTY&lt;/th&gt;&lt;/tr&gt;</v>
      </c>
    </row>
    <row r="65" spans="1:7" s="7" customFormat="1" ht="12.75">
      <c r="A65" s="7" t="s">
        <v>181</v>
      </c>
      <c r="B65" s="7">
        <v>2016</v>
      </c>
      <c r="C65" s="10">
        <v>1335104</v>
      </c>
      <c r="D65" s="7" t="s">
        <v>11</v>
      </c>
      <c r="E65" s="7" t="s">
        <v>251</v>
      </c>
      <c r="G65" s="8" t="str">
        <f aca="true" t="shared" si="1" ref="G65:G117">"&lt;tr&gt;&lt;td&gt;"&amp;A65&amp;"&lt;/td&gt;&lt;td&gt;"&amp;B65&amp;"&lt;/td&gt;&lt;td&gt;"&amp;C65&amp;"&lt;/td&gt;&lt;td&gt;"&amp;D65&amp;"&lt;/td&gt;&lt;td&gt;"&amp;E65&amp;"&lt;/td&gt;&lt;/tr&gt;"</f>
        <v>&lt;tr&gt;&lt;td&gt;Alabama&lt;/td&gt;&lt;td&gt;2016&lt;/td&gt;&lt;td&gt;1335104&lt;/td&gt;&lt;td&gt;Richard Shelby&lt;/td&gt;&lt;td&gt;R&lt;/td&gt;&lt;/tr&gt;</v>
      </c>
    </row>
    <row r="66" spans="1:11" s="7" customFormat="1" ht="12.75">
      <c r="A66" s="7" t="s">
        <v>182</v>
      </c>
      <c r="B66" s="7">
        <v>2014</v>
      </c>
      <c r="C66" s="10">
        <v>135445</v>
      </c>
      <c r="D66" s="7" t="s">
        <v>12</v>
      </c>
      <c r="E66" s="7" t="s">
        <v>251</v>
      </c>
      <c r="G66" s="8" t="str">
        <f t="shared" si="1"/>
        <v>&lt;tr&gt;&lt;td&gt;Alaska&lt;/td&gt;&lt;td&gt;2014&lt;/td&gt;&lt;td&gt;135445&lt;/td&gt;&lt;td&gt;Dan Sullivan&lt;/td&gt;&lt;td&gt;R&lt;/td&gt;&lt;/tr&gt;</v>
      </c>
      <c r="K66" s="8"/>
    </row>
    <row r="67" spans="1:7" s="7" customFormat="1" ht="12.75">
      <c r="A67" s="7" t="s">
        <v>182</v>
      </c>
      <c r="B67" s="7">
        <v>2016</v>
      </c>
      <c r="C67" s="10">
        <v>138149</v>
      </c>
      <c r="D67" s="7" t="s">
        <v>13</v>
      </c>
      <c r="E67" s="7" t="s">
        <v>251</v>
      </c>
      <c r="G67" s="8" t="str">
        <f t="shared" si="1"/>
        <v>&lt;tr&gt;&lt;td&gt;Alaska&lt;/td&gt;&lt;td&gt;2016&lt;/td&gt;&lt;td&gt;138149&lt;/td&gt;&lt;td&gt;Lisa Murkowski&lt;/td&gt;&lt;td&gt;R&lt;/td&gt;&lt;/tr&gt;</v>
      </c>
    </row>
    <row r="68" spans="1:7" s="7" customFormat="1" ht="12.75">
      <c r="A68" s="7" t="s">
        <v>183</v>
      </c>
      <c r="B68" s="7">
        <v>2016</v>
      </c>
      <c r="C68" s="10">
        <v>1359267</v>
      </c>
      <c r="D68" s="9" t="s">
        <v>201</v>
      </c>
      <c r="E68" s="7" t="s">
        <v>251</v>
      </c>
      <c r="G68" s="8" t="str">
        <f t="shared" si="1"/>
        <v>&lt;tr&gt;&lt;td&gt;Arizona&lt;/td&gt;&lt;td&gt;2016&lt;/td&gt;&lt;td&gt;1359267&lt;/td&gt;&lt;td&gt;Jon Kyl (votes are for John McCain)&lt;/td&gt;&lt;td&gt;R&lt;/td&gt;&lt;/tr&gt;</v>
      </c>
    </row>
    <row r="69" spans="1:11" s="7" customFormat="1" ht="12.75">
      <c r="A69" s="7" t="s">
        <v>184</v>
      </c>
      <c r="B69" s="7">
        <v>2014</v>
      </c>
      <c r="C69" s="10">
        <v>478819</v>
      </c>
      <c r="D69" s="7" t="s">
        <v>109</v>
      </c>
      <c r="E69" s="7" t="s">
        <v>251</v>
      </c>
      <c r="G69" s="8" t="str">
        <f t="shared" si="1"/>
        <v>&lt;tr&gt;&lt;td&gt;Arkansas&lt;/td&gt;&lt;td&gt;2014&lt;/td&gt;&lt;td&gt;478819&lt;/td&gt;&lt;td&gt;Tom Cotton&lt;/td&gt;&lt;td&gt;R&lt;/td&gt;&lt;/tr&gt;</v>
      </c>
      <c r="K69" s="8"/>
    </row>
    <row r="70" spans="1:7" s="7" customFormat="1" ht="12.75">
      <c r="A70" s="7" t="s">
        <v>184</v>
      </c>
      <c r="B70" s="7">
        <v>2016</v>
      </c>
      <c r="C70" s="10">
        <v>661984</v>
      </c>
      <c r="D70" s="7" t="s">
        <v>110</v>
      </c>
      <c r="E70" s="7" t="s">
        <v>251</v>
      </c>
      <c r="G70" s="8" t="str">
        <f t="shared" si="1"/>
        <v>&lt;tr&gt;&lt;td&gt;Arkansas&lt;/td&gt;&lt;td&gt;2016&lt;/td&gt;&lt;td&gt;661984&lt;/td&gt;&lt;td&gt;John Boozman&lt;/td&gt;&lt;td&gt;R&lt;/td&gt;&lt;/tr&gt;</v>
      </c>
    </row>
    <row r="71" spans="1:11" s="7" customFormat="1" ht="12.75">
      <c r="A71" s="7" t="s">
        <v>185</v>
      </c>
      <c r="B71" s="7">
        <v>2014</v>
      </c>
      <c r="C71" s="10">
        <v>983891</v>
      </c>
      <c r="D71" s="7" t="s">
        <v>111</v>
      </c>
      <c r="E71" s="7" t="s">
        <v>251</v>
      </c>
      <c r="G71" s="8" t="str">
        <f t="shared" si="1"/>
        <v>&lt;tr&gt;&lt;td&gt;Colorado&lt;/td&gt;&lt;td&gt;2014&lt;/td&gt;&lt;td&gt;983891&lt;/td&gt;&lt;td&gt;Cory Gardner&lt;/td&gt;&lt;td&gt;R&lt;/td&gt;&lt;/tr&gt;</v>
      </c>
      <c r="K71" s="8"/>
    </row>
    <row r="72" spans="1:7" s="7" customFormat="1" ht="12.75">
      <c r="A72" s="7" t="s">
        <v>186</v>
      </c>
      <c r="B72" s="7">
        <v>2018</v>
      </c>
      <c r="C72" s="10">
        <v>4099505</v>
      </c>
      <c r="D72" s="7" t="s">
        <v>216</v>
      </c>
      <c r="E72" s="7" t="s">
        <v>251</v>
      </c>
      <c r="G72" s="8" t="str">
        <f t="shared" si="1"/>
        <v>&lt;tr&gt;&lt;td&gt;Florida&lt;/td&gt;&lt;td&gt;2018&lt;/td&gt;&lt;td&gt;4099505&lt;/td&gt;&lt;td&gt;Rick Scott&lt;/td&gt;&lt;td&gt;R&lt;/td&gt;&lt;/tr&gt;</v>
      </c>
    </row>
    <row r="73" spans="1:7" s="7" customFormat="1" ht="12.75">
      <c r="A73" s="7" t="s">
        <v>186</v>
      </c>
      <c r="B73" s="7">
        <v>2016</v>
      </c>
      <c r="C73" s="10">
        <v>4835191</v>
      </c>
      <c r="D73" s="7" t="s">
        <v>112</v>
      </c>
      <c r="E73" s="7" t="s">
        <v>251</v>
      </c>
      <c r="G73" s="8" t="str">
        <f t="shared" si="1"/>
        <v>&lt;tr&gt;&lt;td&gt;Florida&lt;/td&gt;&lt;td&gt;2016&lt;/td&gt;&lt;td&gt;4835191&lt;/td&gt;&lt;td&gt;Marco Rubio&lt;/td&gt;&lt;td&gt;R&lt;/td&gt;&lt;/tr&gt;</v>
      </c>
    </row>
    <row r="74" spans="1:11" s="7" customFormat="1" ht="12.75">
      <c r="A74" s="7" t="s">
        <v>187</v>
      </c>
      <c r="B74" s="7">
        <v>2014</v>
      </c>
      <c r="C74" s="10">
        <v>1358088</v>
      </c>
      <c r="D74" s="7" t="s">
        <v>113</v>
      </c>
      <c r="E74" s="7" t="s">
        <v>251</v>
      </c>
      <c r="G74" s="8" t="str">
        <f t="shared" si="1"/>
        <v>&lt;tr&gt;&lt;td&gt;Georgia&lt;/td&gt;&lt;td&gt;2014&lt;/td&gt;&lt;td&gt;1358088&lt;/td&gt;&lt;td&gt;David Perdue&lt;/td&gt;&lt;td&gt;R&lt;/td&gt;&lt;/tr&gt;</v>
      </c>
      <c r="K74" s="8"/>
    </row>
    <row r="75" spans="1:7" s="7" customFormat="1" ht="12.75">
      <c r="A75" s="7" t="s">
        <v>187</v>
      </c>
      <c r="B75" s="7">
        <v>2016</v>
      </c>
      <c r="C75" s="10">
        <v>2135806</v>
      </c>
      <c r="D75" s="7" t="s">
        <v>114</v>
      </c>
      <c r="E75" s="7" t="s">
        <v>251</v>
      </c>
      <c r="G75" s="8" t="str">
        <f t="shared" si="1"/>
        <v>&lt;tr&gt;&lt;td&gt;Georgia&lt;/td&gt;&lt;td&gt;2016&lt;/td&gt;&lt;td&gt;2135806&lt;/td&gt;&lt;td&gt;Johnny Isakson&lt;/td&gt;&lt;td&gt;R&lt;/td&gt;&lt;/tr&gt;</v>
      </c>
    </row>
    <row r="76" spans="1:11" s="7" customFormat="1" ht="12.75">
      <c r="A76" s="7" t="s">
        <v>188</v>
      </c>
      <c r="B76" s="7">
        <v>2014</v>
      </c>
      <c r="C76" s="10">
        <v>285596</v>
      </c>
      <c r="D76" s="7" t="s">
        <v>115</v>
      </c>
      <c r="E76" s="7" t="s">
        <v>251</v>
      </c>
      <c r="G76" s="8" t="str">
        <f t="shared" si="1"/>
        <v>&lt;tr&gt;&lt;td&gt;Idaho&lt;/td&gt;&lt;td&gt;2014&lt;/td&gt;&lt;td&gt;285596&lt;/td&gt;&lt;td&gt;Jim Risch&lt;/td&gt;&lt;td&gt;R&lt;/td&gt;&lt;/tr&gt;</v>
      </c>
      <c r="J76" s="8"/>
      <c r="K76" s="8"/>
    </row>
    <row r="77" spans="1:13" s="7" customFormat="1" ht="12.75">
      <c r="A77" s="7" t="s">
        <v>188</v>
      </c>
      <c r="B77" s="7">
        <v>2016</v>
      </c>
      <c r="C77" s="10">
        <v>449017</v>
      </c>
      <c r="D77" s="7" t="s">
        <v>116</v>
      </c>
      <c r="E77" s="7" t="s">
        <v>251</v>
      </c>
      <c r="G77" s="8" t="str">
        <f t="shared" si="1"/>
        <v>&lt;tr&gt;&lt;td&gt;Idaho&lt;/td&gt;&lt;td&gt;2016&lt;/td&gt;&lt;td&gt;449017&lt;/td&gt;&lt;td&gt;Mike Crapo&lt;/td&gt;&lt;td&gt;R&lt;/td&gt;&lt;/tr&gt;</v>
      </c>
      <c r="M77" s="8"/>
    </row>
    <row r="78" spans="1:7" s="7" customFormat="1" ht="12.75">
      <c r="A78" s="7" t="s">
        <v>189</v>
      </c>
      <c r="B78" s="7">
        <v>2018</v>
      </c>
      <c r="C78" s="10">
        <v>1158000</v>
      </c>
      <c r="D78" s="7" t="s">
        <v>85</v>
      </c>
      <c r="E78" s="7" t="s">
        <v>251</v>
      </c>
      <c r="G78" s="8" t="str">
        <f t="shared" si="1"/>
        <v>&lt;tr&gt;&lt;td&gt;Indiana&lt;/td&gt;&lt;td&gt;2018&lt;/td&gt;&lt;td&gt;1158000&lt;/td&gt;&lt;td&gt;Mike Braun&lt;/td&gt;&lt;td&gt;R&lt;/td&gt;&lt;/tr&gt;</v>
      </c>
    </row>
    <row r="79" spans="1:7" s="7" customFormat="1" ht="12.75">
      <c r="A79" s="7" t="s">
        <v>189</v>
      </c>
      <c r="B79" s="7">
        <v>2016</v>
      </c>
      <c r="C79" s="10">
        <v>1423991</v>
      </c>
      <c r="D79" s="7" t="s">
        <v>117</v>
      </c>
      <c r="E79" s="7" t="s">
        <v>251</v>
      </c>
      <c r="G79" s="8" t="str">
        <f t="shared" si="1"/>
        <v>&lt;tr&gt;&lt;td&gt;Indiana&lt;/td&gt;&lt;td&gt;2016&lt;/td&gt;&lt;td&gt;1423991&lt;/td&gt;&lt;td&gt;Todd Young&lt;/td&gt;&lt;td&gt;R&lt;/td&gt;&lt;/tr&gt;</v>
      </c>
    </row>
    <row r="80" spans="1:11" s="7" customFormat="1" ht="12.75">
      <c r="A80" s="7" t="s">
        <v>190</v>
      </c>
      <c r="B80" s="7">
        <v>2014</v>
      </c>
      <c r="C80" s="10">
        <v>588575</v>
      </c>
      <c r="D80" s="7" t="s">
        <v>118</v>
      </c>
      <c r="E80" s="7" t="s">
        <v>251</v>
      </c>
      <c r="G80" s="8" t="str">
        <f t="shared" si="1"/>
        <v>&lt;tr&gt;&lt;td&gt;Iowa&lt;/td&gt;&lt;td&gt;2014&lt;/td&gt;&lt;td&gt;588575&lt;/td&gt;&lt;td&gt;Joni Ernst&lt;/td&gt;&lt;td&gt;R&lt;/td&gt;&lt;/tr&gt;</v>
      </c>
      <c r="K80" s="8"/>
    </row>
    <row r="81" spans="1:7" s="7" customFormat="1" ht="12.75">
      <c r="A81" s="7" t="s">
        <v>190</v>
      </c>
      <c r="B81" s="7">
        <v>2016</v>
      </c>
      <c r="C81" s="10">
        <v>926007</v>
      </c>
      <c r="D81" s="7" t="s">
        <v>119</v>
      </c>
      <c r="E81" s="7" t="s">
        <v>251</v>
      </c>
      <c r="G81" s="8" t="str">
        <f t="shared" si="1"/>
        <v>&lt;tr&gt;&lt;td&gt;Iowa&lt;/td&gt;&lt;td&gt;2016&lt;/td&gt;&lt;td&gt;926007&lt;/td&gt;&lt;td&gt;Chuck Grassley&lt;/td&gt;&lt;td&gt;R&lt;/td&gt;&lt;/tr&gt;</v>
      </c>
    </row>
    <row r="82" spans="1:7" s="7" customFormat="1" ht="12.75">
      <c r="A82" s="7" t="s">
        <v>191</v>
      </c>
      <c r="B82" s="7">
        <v>2014</v>
      </c>
      <c r="C82" s="10">
        <v>460350</v>
      </c>
      <c r="D82" s="7" t="s">
        <v>120</v>
      </c>
      <c r="E82" s="7" t="s">
        <v>251</v>
      </c>
      <c r="G82" s="8" t="str">
        <f t="shared" si="1"/>
        <v>&lt;tr&gt;&lt;td&gt;Kansas&lt;/td&gt;&lt;td&gt;2014&lt;/td&gt;&lt;td&gt;460350&lt;/td&gt;&lt;td&gt;Pat Roberts&lt;/td&gt;&lt;td&gt;R&lt;/td&gt;&lt;/tr&gt;</v>
      </c>
    </row>
    <row r="83" spans="1:7" s="7" customFormat="1" ht="12.75">
      <c r="A83" s="7" t="s">
        <v>191</v>
      </c>
      <c r="B83" s="7">
        <v>2016</v>
      </c>
      <c r="C83" s="10">
        <v>732376</v>
      </c>
      <c r="D83" s="7" t="s">
        <v>121</v>
      </c>
      <c r="E83" s="7" t="s">
        <v>251</v>
      </c>
      <c r="G83" s="8" t="str">
        <f t="shared" si="1"/>
        <v>&lt;tr&gt;&lt;td&gt;Kansas&lt;/td&gt;&lt;td&gt;2016&lt;/td&gt;&lt;td&gt;732376&lt;/td&gt;&lt;td&gt;Jerry Moran&lt;/td&gt;&lt;td&gt;R&lt;/td&gt;&lt;/tr&gt;</v>
      </c>
    </row>
    <row r="84" spans="1:11" s="7" customFormat="1" ht="12.75">
      <c r="A84" s="7" t="s">
        <v>192</v>
      </c>
      <c r="B84" s="7">
        <v>2014</v>
      </c>
      <c r="C84" s="10">
        <v>806787</v>
      </c>
      <c r="D84" s="7" t="s">
        <v>122</v>
      </c>
      <c r="E84" s="7" t="s">
        <v>251</v>
      </c>
      <c r="G84" s="8" t="str">
        <f t="shared" si="1"/>
        <v>&lt;tr&gt;&lt;td&gt;Kentucky&lt;/td&gt;&lt;td&gt;2014&lt;/td&gt;&lt;td&gt;806787&lt;/td&gt;&lt;td&gt;Mitch McConnell&lt;/td&gt;&lt;td&gt;R&lt;/td&gt;&lt;/tr&gt;</v>
      </c>
      <c r="K84" s="8"/>
    </row>
    <row r="85" spans="1:7" s="7" customFormat="1" ht="12.75">
      <c r="A85" s="7" t="s">
        <v>192</v>
      </c>
      <c r="B85" s="7">
        <v>2016</v>
      </c>
      <c r="C85" s="10">
        <v>1090177</v>
      </c>
      <c r="D85" s="7" t="s">
        <v>123</v>
      </c>
      <c r="E85" s="7" t="s">
        <v>251</v>
      </c>
      <c r="G85" s="8" t="str">
        <f t="shared" si="1"/>
        <v>&lt;tr&gt;&lt;td&gt;Kentucky&lt;/td&gt;&lt;td&gt;2016&lt;/td&gt;&lt;td&gt;1090177&lt;/td&gt;&lt;td&gt;Rand Paul&lt;/td&gt;&lt;td&gt;R&lt;/td&gt;&lt;/tr&gt;</v>
      </c>
    </row>
    <row r="86" spans="1:7" s="7" customFormat="1" ht="12.75">
      <c r="A86" s="7" t="s">
        <v>193</v>
      </c>
      <c r="B86" s="7">
        <v>2016</v>
      </c>
      <c r="C86" s="10">
        <v>536191</v>
      </c>
      <c r="D86" s="7" t="s">
        <v>124</v>
      </c>
      <c r="E86" s="7" t="s">
        <v>251</v>
      </c>
      <c r="G86" s="8" t="str">
        <f t="shared" si="1"/>
        <v>&lt;tr&gt;&lt;td&gt;Louisiana&lt;/td&gt;&lt;td&gt;2016&lt;/td&gt;&lt;td&gt;536191&lt;/td&gt;&lt;td&gt;John Kennedy&lt;/td&gt;&lt;td&gt;R&lt;/td&gt;&lt;/tr&gt;</v>
      </c>
    </row>
    <row r="87" spans="1:11" s="7" customFormat="1" ht="12.75">
      <c r="A87" s="7" t="s">
        <v>193</v>
      </c>
      <c r="B87" s="7">
        <v>2014</v>
      </c>
      <c r="C87" s="10">
        <v>712379</v>
      </c>
      <c r="D87" s="7" t="s">
        <v>125</v>
      </c>
      <c r="E87" s="7" t="s">
        <v>251</v>
      </c>
      <c r="G87" s="8" t="str">
        <f t="shared" si="1"/>
        <v>&lt;tr&gt;&lt;td&gt;Louisiana&lt;/td&gt;&lt;td&gt;2014&lt;/td&gt;&lt;td&gt;712379&lt;/td&gt;&lt;td&gt;Bill Cassidy&lt;/td&gt;&lt;td&gt;R&lt;/td&gt;&lt;/tr&gt;</v>
      </c>
      <c r="K87" s="8"/>
    </row>
    <row r="88" spans="1:11" s="7" customFormat="1" ht="12.75">
      <c r="A88" s="7" t="s">
        <v>194</v>
      </c>
      <c r="B88" s="7">
        <v>2014</v>
      </c>
      <c r="C88" s="10">
        <v>413495</v>
      </c>
      <c r="D88" s="7" t="s">
        <v>126</v>
      </c>
      <c r="E88" s="7" t="s">
        <v>251</v>
      </c>
      <c r="G88" s="8" t="str">
        <f t="shared" si="1"/>
        <v>&lt;tr&gt;&lt;td&gt;Maine&lt;/td&gt;&lt;td&gt;2014&lt;/td&gt;&lt;td&gt;413495&lt;/td&gt;&lt;td&gt;Susan Collins&lt;/td&gt;&lt;td&gt;R&lt;/td&gt;&lt;/tr&gt;</v>
      </c>
      <c r="H88" s="8"/>
      <c r="K88" s="8"/>
    </row>
    <row r="89" spans="1:11" s="7" customFormat="1" ht="12.75">
      <c r="A89" s="7" t="s">
        <v>195</v>
      </c>
      <c r="B89" s="7">
        <v>2018</v>
      </c>
      <c r="C89" s="10">
        <v>486769</v>
      </c>
      <c r="D89" s="7" t="s">
        <v>127</v>
      </c>
      <c r="E89" s="7" t="s">
        <v>251</v>
      </c>
      <c r="G89" s="8" t="str">
        <f t="shared" si="1"/>
        <v>&lt;tr&gt;&lt;td&gt;Mississippi&lt;/td&gt;&lt;td&gt;2018&lt;/td&gt;&lt;td&gt;486769&lt;/td&gt;&lt;td&gt;Cindy Hyde-Smith&lt;/td&gt;&lt;td&gt;R&lt;/td&gt;&lt;/tr&gt;</v>
      </c>
      <c r="K89" s="8"/>
    </row>
    <row r="90" spans="1:7" s="7" customFormat="1" ht="12.75">
      <c r="A90" s="7" t="s">
        <v>195</v>
      </c>
      <c r="B90" s="7">
        <v>2018</v>
      </c>
      <c r="C90" s="10">
        <v>547619</v>
      </c>
      <c r="D90" s="7" t="s">
        <v>128</v>
      </c>
      <c r="E90" s="7" t="s">
        <v>251</v>
      </c>
      <c r="G90" s="8" t="str">
        <f t="shared" si="1"/>
        <v>&lt;tr&gt;&lt;td&gt;Mississippi&lt;/td&gt;&lt;td&gt;2018&lt;/td&gt;&lt;td&gt;547619&lt;/td&gt;&lt;td&gt;Roger Wicker&lt;/td&gt;&lt;td&gt;R&lt;/td&gt;&lt;/tr&gt;</v>
      </c>
    </row>
    <row r="91" spans="1:11" s="7" customFormat="1" ht="12.75">
      <c r="A91" s="7" t="s">
        <v>196</v>
      </c>
      <c r="B91" s="7">
        <v>2018</v>
      </c>
      <c r="C91" s="10">
        <v>1254927</v>
      </c>
      <c r="D91" s="7" t="s">
        <v>0</v>
      </c>
      <c r="E91" s="7" t="s">
        <v>251</v>
      </c>
      <c r="G91" s="8" t="str">
        <f t="shared" si="1"/>
        <v>&lt;tr&gt;&lt;td&gt;Missouri&lt;/td&gt;&lt;td&gt;2018&lt;/td&gt;&lt;td&gt;1254927&lt;/td&gt;&lt;td&gt;Josh Hawley&lt;/td&gt;&lt;td&gt;R&lt;/td&gt;&lt;/tr&gt;</v>
      </c>
      <c r="K91" s="8"/>
    </row>
    <row r="92" spans="1:7" s="7" customFormat="1" ht="12.75">
      <c r="A92" s="7" t="s">
        <v>196</v>
      </c>
      <c r="B92" s="7">
        <v>2016</v>
      </c>
      <c r="C92" s="10">
        <v>1378458</v>
      </c>
      <c r="D92" s="7" t="s">
        <v>129</v>
      </c>
      <c r="E92" s="7" t="s">
        <v>251</v>
      </c>
      <c r="G92" s="8" t="str">
        <f t="shared" si="1"/>
        <v>&lt;tr&gt;&lt;td&gt;Missouri&lt;/td&gt;&lt;td&gt;2016&lt;/td&gt;&lt;td&gt;1378458&lt;/td&gt;&lt;td&gt;Roy Blunt&lt;/td&gt;&lt;td&gt;R&lt;/td&gt;&lt;/tr&gt;</v>
      </c>
    </row>
    <row r="93" spans="1:7" s="7" customFormat="1" ht="12.75">
      <c r="A93" s="7" t="s">
        <v>197</v>
      </c>
      <c r="B93" s="7">
        <v>2014</v>
      </c>
      <c r="C93" s="10">
        <v>213709</v>
      </c>
      <c r="D93" s="7" t="s">
        <v>130</v>
      </c>
      <c r="E93" s="7" t="s">
        <v>251</v>
      </c>
      <c r="G93" s="8" t="str">
        <f t="shared" si="1"/>
        <v>&lt;tr&gt;&lt;td&gt;Montana&lt;/td&gt;&lt;td&gt;2014&lt;/td&gt;&lt;td&gt;213709&lt;/td&gt;&lt;td&gt;Steve Daines&lt;/td&gt;&lt;td&gt;R&lt;/td&gt;&lt;/tr&gt;</v>
      </c>
    </row>
    <row r="94" spans="1:11" s="7" customFormat="1" ht="12.75">
      <c r="A94" s="7" t="s">
        <v>198</v>
      </c>
      <c r="B94" s="7">
        <v>2014</v>
      </c>
      <c r="C94" s="10">
        <v>347636</v>
      </c>
      <c r="D94" s="7" t="s">
        <v>131</v>
      </c>
      <c r="E94" s="7" t="s">
        <v>251</v>
      </c>
      <c r="G94" s="8" t="str">
        <f t="shared" si="1"/>
        <v>&lt;tr&gt;&lt;td&gt;Nebraska&lt;/td&gt;&lt;td&gt;2014&lt;/td&gt;&lt;td&gt;347636&lt;/td&gt;&lt;td&gt;Ben Sasse&lt;/td&gt;&lt;td&gt;R&lt;/td&gt;&lt;/tr&gt;</v>
      </c>
      <c r="K94" s="8"/>
    </row>
    <row r="95" spans="1:7" s="7" customFormat="1" ht="12.75">
      <c r="A95" s="7" t="s">
        <v>198</v>
      </c>
      <c r="B95" s="7">
        <v>2018</v>
      </c>
      <c r="C95" s="10">
        <v>403151</v>
      </c>
      <c r="D95" s="7" t="s">
        <v>2</v>
      </c>
      <c r="E95" s="7" t="s">
        <v>251</v>
      </c>
      <c r="G95" s="8" t="str">
        <f t="shared" si="1"/>
        <v>&lt;tr&gt;&lt;td&gt;Nebraska&lt;/td&gt;&lt;td&gt;2018&lt;/td&gt;&lt;td&gt;403151&lt;/td&gt;&lt;td&gt;Deb Fischer&lt;/td&gt;&lt;td&gt;R&lt;/td&gt;&lt;/tr&gt;</v>
      </c>
    </row>
    <row r="96" spans="1:11" s="7" customFormat="1" ht="12.75">
      <c r="A96" s="7" t="s">
        <v>200</v>
      </c>
      <c r="B96" s="7">
        <v>2014</v>
      </c>
      <c r="C96" s="10">
        <v>1423259</v>
      </c>
      <c r="D96" s="7" t="s">
        <v>132</v>
      </c>
      <c r="E96" s="7" t="s">
        <v>251</v>
      </c>
      <c r="G96" s="8" t="str">
        <f t="shared" si="1"/>
        <v>&lt;tr&gt;&lt;td&gt;North Carolina&lt;/td&gt;&lt;td&gt;2014&lt;/td&gt;&lt;td&gt;1423259&lt;/td&gt;&lt;td&gt;Thom Tillis&lt;/td&gt;&lt;td&gt;R&lt;/td&gt;&lt;/tr&gt;</v>
      </c>
      <c r="K96" s="8"/>
    </row>
    <row r="97" spans="1:7" s="7" customFormat="1" ht="12.75">
      <c r="A97" s="7" t="s">
        <v>200</v>
      </c>
      <c r="B97" s="7">
        <v>2016</v>
      </c>
      <c r="C97" s="10">
        <v>2395376</v>
      </c>
      <c r="D97" s="7" t="s">
        <v>35</v>
      </c>
      <c r="E97" s="7" t="s">
        <v>251</v>
      </c>
      <c r="G97" s="8" t="str">
        <f t="shared" si="1"/>
        <v>&lt;tr&gt;&lt;td&gt;North Carolina&lt;/td&gt;&lt;td&gt;2016&lt;/td&gt;&lt;td&gt;2395376&lt;/td&gt;&lt;td&gt;Richard Burr&lt;/td&gt;&lt;td&gt;R&lt;/td&gt;&lt;/tr&gt;</v>
      </c>
    </row>
    <row r="98" spans="1:11" s="7" customFormat="1" ht="12.75">
      <c r="A98" s="7" t="s">
        <v>133</v>
      </c>
      <c r="B98" s="7">
        <v>2018</v>
      </c>
      <c r="C98" s="10">
        <v>179720</v>
      </c>
      <c r="D98" s="7" t="s">
        <v>36</v>
      </c>
      <c r="E98" s="7" t="s">
        <v>251</v>
      </c>
      <c r="G98" s="8" t="str">
        <f t="shared" si="1"/>
        <v>&lt;tr&gt;&lt;td&gt;North Dakota&lt;/td&gt;&lt;td&gt;2018&lt;/td&gt;&lt;td&gt;179720&lt;/td&gt;&lt;td&gt;Kevin Cramer&lt;/td&gt;&lt;td&gt;R&lt;/td&gt;&lt;/tr&gt;</v>
      </c>
      <c r="H98" s="8"/>
      <c r="K98" s="8"/>
    </row>
    <row r="99" spans="1:7" s="7" customFormat="1" ht="12.75">
      <c r="A99" s="7" t="s">
        <v>133</v>
      </c>
      <c r="B99" s="7">
        <v>2016</v>
      </c>
      <c r="C99" s="10">
        <v>268788</v>
      </c>
      <c r="D99" s="7" t="s">
        <v>37</v>
      </c>
      <c r="E99" s="7" t="s">
        <v>251</v>
      </c>
      <c r="G99" s="8" t="str">
        <f t="shared" si="1"/>
        <v>&lt;tr&gt;&lt;td&gt;North Dakota&lt;/td&gt;&lt;td&gt;2016&lt;/td&gt;&lt;td&gt;268788&lt;/td&gt;&lt;td&gt;John Hoeven&lt;/td&gt;&lt;td&gt;R&lt;/td&gt;&lt;/tr&gt;</v>
      </c>
    </row>
    <row r="100" spans="1:15" s="7" customFormat="1" ht="12.75">
      <c r="A100" s="7" t="s">
        <v>134</v>
      </c>
      <c r="B100" s="7">
        <v>2016</v>
      </c>
      <c r="C100" s="10">
        <v>3118567</v>
      </c>
      <c r="D100" s="7" t="s">
        <v>38</v>
      </c>
      <c r="E100" s="7" t="s">
        <v>251</v>
      </c>
      <c r="G100" s="8" t="str">
        <f t="shared" si="1"/>
        <v>&lt;tr&gt;&lt;td&gt;Ohio&lt;/td&gt;&lt;td&gt;2016&lt;/td&gt;&lt;td&gt;3118567&lt;/td&gt;&lt;td&gt;Rob Portman&lt;/td&gt;&lt;td&gt;R&lt;/td&gt;&lt;/tr&gt;</v>
      </c>
      <c r="O100" s="8"/>
    </row>
    <row r="101" spans="1:11" s="7" customFormat="1" ht="12.75">
      <c r="A101" s="7" t="s">
        <v>135</v>
      </c>
      <c r="B101" s="7">
        <v>2014</v>
      </c>
      <c r="C101" s="10">
        <v>558166</v>
      </c>
      <c r="D101" s="7" t="s">
        <v>39</v>
      </c>
      <c r="E101" s="7" t="s">
        <v>251</v>
      </c>
      <c r="G101" s="8" t="str">
        <f t="shared" si="1"/>
        <v>&lt;tr&gt;&lt;td&gt;Oklahoma&lt;/td&gt;&lt;td&gt;2014&lt;/td&gt;&lt;td&gt;558166&lt;/td&gt;&lt;td&gt;Jim Inhofe&lt;/td&gt;&lt;td&gt;R&lt;/td&gt;&lt;/tr&gt;</v>
      </c>
      <c r="K101" s="8"/>
    </row>
    <row r="102" spans="1:7" s="7" customFormat="1" ht="12.75">
      <c r="A102" s="7" t="s">
        <v>135</v>
      </c>
      <c r="B102" s="7">
        <v>2016</v>
      </c>
      <c r="C102" s="10">
        <v>980892</v>
      </c>
      <c r="D102" s="7" t="s">
        <v>40</v>
      </c>
      <c r="E102" s="7" t="s">
        <v>251</v>
      </c>
      <c r="G102" s="8" t="str">
        <f t="shared" si="1"/>
        <v>&lt;tr&gt;&lt;td&gt;Oklahoma&lt;/td&gt;&lt;td&gt;2016&lt;/td&gt;&lt;td&gt;980892&lt;/td&gt;&lt;td&gt;James Lankford&lt;/td&gt;&lt;td&gt;R&lt;/td&gt;&lt;/tr&gt;</v>
      </c>
    </row>
    <row r="103" spans="1:7" s="7" customFormat="1" ht="12.75">
      <c r="A103" s="7" t="s">
        <v>136</v>
      </c>
      <c r="B103" s="7">
        <v>2016</v>
      </c>
      <c r="C103" s="10">
        <v>2951702</v>
      </c>
      <c r="D103" s="7" t="s">
        <v>41</v>
      </c>
      <c r="E103" s="7" t="s">
        <v>251</v>
      </c>
      <c r="G103" s="8" t="str">
        <f t="shared" si="1"/>
        <v>&lt;tr&gt;&lt;td&gt;Pennsylvania&lt;/td&gt;&lt;td&gt;2016&lt;/td&gt;&lt;td&gt;2951702&lt;/td&gt;&lt;td&gt;Pat Toomey&lt;/td&gt;&lt;td&gt;R&lt;/td&gt;&lt;/tr&gt;</v>
      </c>
    </row>
    <row r="104" spans="1:11" s="7" customFormat="1" ht="12.75">
      <c r="A104" s="7" t="s">
        <v>137</v>
      </c>
      <c r="B104" s="7">
        <v>2014</v>
      </c>
      <c r="C104" s="10">
        <v>672941</v>
      </c>
      <c r="D104" s="7" t="s">
        <v>42</v>
      </c>
      <c r="E104" s="7" t="s">
        <v>251</v>
      </c>
      <c r="G104" s="8" t="str">
        <f t="shared" si="1"/>
        <v>&lt;tr&gt;&lt;td&gt;South Carolina&lt;/td&gt;&lt;td&gt;2014&lt;/td&gt;&lt;td&gt;672941&lt;/td&gt;&lt;td&gt;Lindsey Graham&lt;/td&gt;&lt;td&gt;R&lt;/td&gt;&lt;/tr&gt;</v>
      </c>
      <c r="K104" s="8"/>
    </row>
    <row r="105" spans="1:7" s="7" customFormat="1" ht="12.75">
      <c r="A105" s="7" t="s">
        <v>137</v>
      </c>
      <c r="B105" s="7">
        <v>2016</v>
      </c>
      <c r="C105" s="10">
        <v>1241609</v>
      </c>
      <c r="D105" s="7" t="s">
        <v>43</v>
      </c>
      <c r="E105" s="7" t="s">
        <v>251</v>
      </c>
      <c r="G105" s="8" t="str">
        <f t="shared" si="1"/>
        <v>&lt;tr&gt;&lt;td&gt;South Carolina&lt;/td&gt;&lt;td&gt;2016&lt;/td&gt;&lt;td&gt;1241609&lt;/td&gt;&lt;td&gt;Tim Scott&lt;/td&gt;&lt;td&gt;R&lt;/td&gt;&lt;/tr&gt;</v>
      </c>
    </row>
    <row r="106" spans="1:11" s="7" customFormat="1" ht="12.75">
      <c r="A106" s="7" t="s">
        <v>138</v>
      </c>
      <c r="B106" s="7">
        <v>2014</v>
      </c>
      <c r="C106" s="10">
        <v>140741</v>
      </c>
      <c r="D106" s="7" t="s">
        <v>44</v>
      </c>
      <c r="E106" s="7" t="s">
        <v>251</v>
      </c>
      <c r="G106" s="8" t="str">
        <f t="shared" si="1"/>
        <v>&lt;tr&gt;&lt;td&gt;South Dakota&lt;/td&gt;&lt;td&gt;2014&lt;/td&gt;&lt;td&gt;140741&lt;/td&gt;&lt;td&gt;Mike Rounds&lt;/td&gt;&lt;td&gt;R&lt;/td&gt;&lt;/tr&gt;</v>
      </c>
      <c r="H106" s="8"/>
      <c r="K106" s="8"/>
    </row>
    <row r="107" spans="1:7" s="7" customFormat="1" ht="12.75">
      <c r="A107" s="7" t="s">
        <v>138</v>
      </c>
      <c r="B107" s="7">
        <v>2016</v>
      </c>
      <c r="C107" s="10">
        <v>265516</v>
      </c>
      <c r="D107" s="7" t="s">
        <v>45</v>
      </c>
      <c r="E107" s="7" t="s">
        <v>251</v>
      </c>
      <c r="G107" s="8" t="str">
        <f t="shared" si="1"/>
        <v>&lt;tr&gt;&lt;td&gt;South Dakota&lt;/td&gt;&lt;td&gt;2016&lt;/td&gt;&lt;td&gt;265516&lt;/td&gt;&lt;td&gt;John Thune&lt;/td&gt;&lt;td&gt;R&lt;/td&gt;&lt;/tr&gt;</v>
      </c>
    </row>
    <row r="108" spans="1:7" s="7" customFormat="1" ht="12.75">
      <c r="A108" s="7" t="s">
        <v>139</v>
      </c>
      <c r="B108" s="7">
        <v>2014</v>
      </c>
      <c r="C108" s="10">
        <v>850087</v>
      </c>
      <c r="D108" s="7" t="s">
        <v>46</v>
      </c>
      <c r="E108" s="7" t="s">
        <v>251</v>
      </c>
      <c r="G108" s="8" t="str">
        <f t="shared" si="1"/>
        <v>&lt;tr&gt;&lt;td&gt;Tennessee&lt;/td&gt;&lt;td&gt;2014&lt;/td&gt;&lt;td&gt;850087&lt;/td&gt;&lt;td&gt;Lamar Alexander&lt;/td&gt;&lt;td&gt;R&lt;/td&gt;&lt;/tr&gt;</v>
      </c>
    </row>
    <row r="109" spans="1:11" s="7" customFormat="1" ht="12.75">
      <c r="A109" s="7" t="s">
        <v>139</v>
      </c>
      <c r="B109" s="7">
        <v>2018</v>
      </c>
      <c r="C109" s="10">
        <v>1227483</v>
      </c>
      <c r="D109" s="7" t="s">
        <v>6</v>
      </c>
      <c r="E109" s="7" t="s">
        <v>251</v>
      </c>
      <c r="G109" s="8" t="str">
        <f t="shared" si="1"/>
        <v>&lt;tr&gt;&lt;td&gt;Tennessee&lt;/td&gt;&lt;td&gt;2018&lt;/td&gt;&lt;td&gt;1227483&lt;/td&gt;&lt;td&gt;Marsha Blackburn&lt;/td&gt;&lt;td&gt;R&lt;/td&gt;&lt;/tr&gt;</v>
      </c>
      <c r="K109" s="8"/>
    </row>
    <row r="110" spans="1:11" s="7" customFormat="1" ht="12.75">
      <c r="A110" s="7" t="s">
        <v>140</v>
      </c>
      <c r="B110" s="7">
        <v>2014</v>
      </c>
      <c r="C110" s="10">
        <v>2861531</v>
      </c>
      <c r="D110" s="7" t="s">
        <v>47</v>
      </c>
      <c r="E110" s="7" t="s">
        <v>251</v>
      </c>
      <c r="G110" s="8" t="str">
        <f t="shared" si="1"/>
        <v>&lt;tr&gt;&lt;td&gt;Texas&lt;/td&gt;&lt;td&gt;2014&lt;/td&gt;&lt;td&gt;2861531&lt;/td&gt;&lt;td&gt;John Cornyn&lt;/td&gt;&lt;td&gt;R&lt;/td&gt;&lt;/tr&gt;</v>
      </c>
      <c r="K110" s="8"/>
    </row>
    <row r="111" spans="1:10" s="7" customFormat="1" ht="12.75">
      <c r="A111" s="7" t="s">
        <v>140</v>
      </c>
      <c r="B111" s="7">
        <v>2018</v>
      </c>
      <c r="C111" s="10">
        <v>4260553</v>
      </c>
      <c r="D111" s="7" t="s">
        <v>30</v>
      </c>
      <c r="E111" s="7" t="s">
        <v>27</v>
      </c>
      <c r="G111" s="8" t="str">
        <f t="shared" si="1"/>
        <v>&lt;tr&gt;&lt;td&gt;Texas&lt;/td&gt;&lt;td&gt;2018&lt;/td&gt;&lt;td&gt;4260553&lt;/td&gt;&lt;td&gt;Ted Cruz&lt;/td&gt;&lt;td&gt;R&lt;/td&gt;&lt;/tr&gt;</v>
      </c>
      <c r="J111" s="8"/>
    </row>
    <row r="112" spans="1:7" s="7" customFormat="1" ht="12.75">
      <c r="A112" s="7" t="s">
        <v>141</v>
      </c>
      <c r="B112" s="7">
        <v>2018</v>
      </c>
      <c r="C112" s="10">
        <v>665215</v>
      </c>
      <c r="D112" s="7" t="s">
        <v>7</v>
      </c>
      <c r="E112" s="7" t="s">
        <v>251</v>
      </c>
      <c r="G112" s="8" t="str">
        <f t="shared" si="1"/>
        <v>&lt;tr&gt;&lt;td&gt;Utah&lt;/td&gt;&lt;td&gt;2018&lt;/td&gt;&lt;td&gt;665215&lt;/td&gt;&lt;td&gt;Mitt Romney&lt;/td&gt;&lt;td&gt;R&lt;/td&gt;&lt;/tr&gt;</v>
      </c>
    </row>
    <row r="113" spans="1:8" s="7" customFormat="1" ht="12.75">
      <c r="A113" s="7" t="s">
        <v>141</v>
      </c>
      <c r="B113" s="7">
        <v>2016</v>
      </c>
      <c r="C113" s="10">
        <v>760241</v>
      </c>
      <c r="D113" s="7" t="s">
        <v>28</v>
      </c>
      <c r="E113" s="7" t="s">
        <v>27</v>
      </c>
      <c r="G113" s="8" t="str">
        <f t="shared" si="1"/>
        <v>&lt;tr&gt;&lt;td&gt;Utah&lt;/td&gt;&lt;td&gt;2016&lt;/td&gt;&lt;td&gt;760241&lt;/td&gt;&lt;td&gt;Mike Lee&lt;/td&gt;&lt;td&gt;R&lt;/td&gt;&lt;/tr&gt;</v>
      </c>
      <c r="H113" s="8"/>
    </row>
    <row r="114" spans="1:11" s="7" customFormat="1" ht="12.75">
      <c r="A114" s="7" t="s">
        <v>142</v>
      </c>
      <c r="B114" s="7">
        <v>2014</v>
      </c>
      <c r="C114" s="10">
        <v>281820</v>
      </c>
      <c r="D114" s="7" t="s">
        <v>48</v>
      </c>
      <c r="E114" s="7" t="s">
        <v>251</v>
      </c>
      <c r="G114" s="8" t="str">
        <f t="shared" si="1"/>
        <v>&lt;tr&gt;&lt;td&gt;West Virginia&lt;/td&gt;&lt;td&gt;2014&lt;/td&gt;&lt;td&gt;281820&lt;/td&gt;&lt;td&gt;Shelley Moore Capito&lt;/td&gt;&lt;td&gt;R&lt;/td&gt;&lt;/tr&gt;</v>
      </c>
      <c r="H114" s="8"/>
      <c r="K114" s="8"/>
    </row>
    <row r="115" spans="1:7" s="7" customFormat="1" ht="12.75">
      <c r="A115" s="7" t="s">
        <v>143</v>
      </c>
      <c r="B115" s="7">
        <v>2016</v>
      </c>
      <c r="C115" s="10">
        <v>1479471</v>
      </c>
      <c r="D115" s="7" t="s">
        <v>49</v>
      </c>
      <c r="E115" s="7" t="s">
        <v>251</v>
      </c>
      <c r="G115" s="8" t="str">
        <f t="shared" si="1"/>
        <v>&lt;tr&gt;&lt;td&gt;Wisconsin&lt;/td&gt;&lt;td&gt;2016&lt;/td&gt;&lt;td&gt;1479471&lt;/td&gt;&lt;td&gt;Ron Johnson&lt;/td&gt;&lt;td&gt;R&lt;/td&gt;&lt;/tr&gt;</v>
      </c>
    </row>
    <row r="116" spans="1:11" s="7" customFormat="1" ht="12.75">
      <c r="A116" s="7" t="s">
        <v>144</v>
      </c>
      <c r="B116" s="7">
        <v>2014</v>
      </c>
      <c r="C116" s="10">
        <v>121554</v>
      </c>
      <c r="D116" s="7" t="s">
        <v>50</v>
      </c>
      <c r="E116" s="7" t="s">
        <v>251</v>
      </c>
      <c r="G116" s="8" t="str">
        <f t="shared" si="1"/>
        <v>&lt;tr&gt;&lt;td&gt;Wyoming&lt;/td&gt;&lt;td&gt;2014&lt;/td&gt;&lt;td&gt;121554&lt;/td&gt;&lt;td&gt;Mike Enzi&lt;/td&gt;&lt;td&gt;R&lt;/td&gt;&lt;/tr&gt;</v>
      </c>
      <c r="K116" s="8"/>
    </row>
    <row r="117" spans="1:7" s="7" customFormat="1" ht="12.75">
      <c r="A117" s="7" t="s">
        <v>144</v>
      </c>
      <c r="B117" s="7">
        <v>2018</v>
      </c>
      <c r="C117" s="10">
        <v>136210</v>
      </c>
      <c r="D117" s="7" t="s">
        <v>10</v>
      </c>
      <c r="E117" s="7" t="s">
        <v>251</v>
      </c>
      <c r="G117" s="8" t="str">
        <f t="shared" si="1"/>
        <v>&lt;tr&gt;&lt;td&gt;Wyoming&lt;/td&gt;&lt;td&gt;2018&lt;/td&gt;&lt;td&gt;136210&lt;/td&gt;&lt;td&gt;John Barrasso&lt;/td&gt;&lt;td&gt;R&lt;/td&gt;&lt;/tr&gt;</v>
      </c>
    </row>
    <row r="118" spans="1:7" ht="12.75">
      <c r="A118" s="14" t="s">
        <v>267</v>
      </c>
      <c r="C118" s="6">
        <f>SUM(C65:C117)</f>
        <v>58577901</v>
      </c>
      <c r="D118" s="5">
        <f>C118/C119</f>
        <v>0.4601737443592033</v>
      </c>
      <c r="E118" s="11" t="s">
        <v>279</v>
      </c>
      <c r="G118" s="8" t="str">
        <f>"&lt;tr&gt;&lt;th&gt;"&amp;A118&amp;"&lt;/th&gt;&lt;th&gt;"&amp;B118&amp;"&lt;/th&gt;&lt;th&gt;"&amp;C118&amp;"&lt;/th&gt;&lt;th&gt;"&amp;D118&amp;"&lt;/th&gt;&lt;th&gt;"&amp;E118&amp;"&lt;/th&gt;&lt;/tr&gt;"</f>
        <v>&lt;tr&gt;&lt;th&gt;Republican party totals&lt;/th&gt;&lt;th&gt;&lt;/th&gt;&lt;th&gt;58577901&lt;/th&gt;&lt;th&gt;0.460173744359203&lt;/th&gt;&lt;th&gt;53 Senators&lt;/th&gt;&lt;/tr&gt;</v>
      </c>
    </row>
    <row r="119" spans="1:7" ht="12.75">
      <c r="A119" s="14" t="s">
        <v>268</v>
      </c>
      <c r="C119" s="6">
        <f>C62+C118</f>
        <v>127295183</v>
      </c>
      <c r="D119" s="2">
        <v>1</v>
      </c>
      <c r="E119" s="11" t="s">
        <v>280</v>
      </c>
      <c r="G119" s="8" t="str">
        <f>"&lt;tr&gt;&lt;th&gt;"&amp;A119&amp;"&lt;/th&gt;&lt;th&gt;"&amp;B119&amp;"&lt;/th&gt;&lt;th&gt;"&amp;C119&amp;"&lt;/th&gt;&lt;th&gt;"&amp;D119&amp;"&lt;/th&gt;&lt;th&gt;"&amp;E119&amp;"&lt;/th&gt;&lt;/tr&gt;"</f>
        <v>&lt;tr&gt;&lt;th&gt;All parties total:&lt;/th&gt;&lt;th&gt;&lt;/th&gt;&lt;th&gt;127295183&lt;/th&gt;&lt;th&gt;1&lt;/th&gt;&lt;th&gt;100 Senators&lt;/th&gt;&lt;/tr&gt;</v>
      </c>
    </row>
    <row r="120" spans="1:4" ht="12.75">
      <c r="A120" s="11" t="s">
        <v>277</v>
      </c>
      <c r="D120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32">
      <selection activeCell="B2" sqref="B2"/>
    </sheetView>
  </sheetViews>
  <sheetFormatPr defaultColWidth="10.75390625" defaultRowHeight="12.75"/>
  <cols>
    <col min="1" max="1" width="12.375" style="1" customWidth="1"/>
    <col min="2" max="2" width="5.00390625" style="1" customWidth="1"/>
    <col min="3" max="3" width="11.25390625" style="3" customWidth="1"/>
    <col min="4" max="4" width="35.75390625" style="1" customWidth="1"/>
    <col min="5" max="5" width="2.125" style="1" customWidth="1"/>
    <col min="6" max="6" width="10.75390625" style="1" customWidth="1"/>
    <col min="7" max="7" width="10.75390625" style="3" customWidth="1"/>
    <col min="8" max="16384" width="10.75390625" style="1" customWidth="1"/>
  </cols>
  <sheetData>
    <row r="1" spans="1:11" ht="12.75">
      <c r="A1" s="1" t="s">
        <v>181</v>
      </c>
      <c r="B1" s="1">
        <v>2017</v>
      </c>
      <c r="C1" s="3">
        <v>673896</v>
      </c>
      <c r="D1" s="1" t="s">
        <v>164</v>
      </c>
      <c r="E1" s="1" t="s">
        <v>31</v>
      </c>
      <c r="K1" s="3"/>
    </row>
    <row r="2" spans="1:5" ht="12.75">
      <c r="A2" s="1" t="s">
        <v>145</v>
      </c>
      <c r="B2" s="1">
        <v>2012</v>
      </c>
      <c r="C2" s="3">
        <v>7864624</v>
      </c>
      <c r="D2" s="1" t="s">
        <v>170</v>
      </c>
      <c r="E2" s="1" t="s">
        <v>31</v>
      </c>
    </row>
    <row r="3" spans="1:11" ht="12.75">
      <c r="A3" s="1" t="s">
        <v>145</v>
      </c>
      <c r="B3" s="1">
        <v>2016</v>
      </c>
      <c r="C3" s="3">
        <v>7542759</v>
      </c>
      <c r="D3" s="1" t="s">
        <v>171</v>
      </c>
      <c r="E3" s="1" t="s">
        <v>31</v>
      </c>
      <c r="G3" s="4"/>
      <c r="H3" s="3"/>
      <c r="J3" s="3"/>
      <c r="K3" s="3"/>
    </row>
    <row r="4" spans="1:11" ht="12.75">
      <c r="A4" s="1" t="s">
        <v>185</v>
      </c>
      <c r="B4" s="1">
        <v>2016</v>
      </c>
      <c r="C4" s="3">
        <v>1370710</v>
      </c>
      <c r="D4" s="1" t="s">
        <v>173</v>
      </c>
      <c r="E4" s="1" t="s">
        <v>31</v>
      </c>
      <c r="J4" s="3"/>
      <c r="K4" s="3"/>
    </row>
    <row r="5" spans="1:5" ht="12.75">
      <c r="A5" s="1" t="s">
        <v>146</v>
      </c>
      <c r="B5" s="1">
        <v>2012</v>
      </c>
      <c r="C5" s="3">
        <v>828761</v>
      </c>
      <c r="D5" s="1" t="s">
        <v>174</v>
      </c>
      <c r="E5" s="1" t="s">
        <v>31</v>
      </c>
    </row>
    <row r="6" spans="1:11" ht="12.75">
      <c r="A6" s="1" t="s">
        <v>146</v>
      </c>
      <c r="B6" s="1">
        <v>2016</v>
      </c>
      <c r="C6" s="3">
        <v>1008714</v>
      </c>
      <c r="D6" s="1" t="s">
        <v>175</v>
      </c>
      <c r="E6" s="1" t="s">
        <v>31</v>
      </c>
      <c r="J6" s="3"/>
      <c r="K6" s="3"/>
    </row>
    <row r="7" spans="1:5" ht="12.75">
      <c r="A7" s="1" t="s">
        <v>147</v>
      </c>
      <c r="B7" s="1">
        <v>2012</v>
      </c>
      <c r="C7" s="3">
        <v>265415</v>
      </c>
      <c r="D7" s="1" t="s">
        <v>176</v>
      </c>
      <c r="E7" s="1" t="s">
        <v>31</v>
      </c>
    </row>
    <row r="8" spans="1:11" ht="12.75">
      <c r="A8" s="1" t="s">
        <v>147</v>
      </c>
      <c r="B8" s="1">
        <v>2014</v>
      </c>
      <c r="C8" s="3">
        <v>130655</v>
      </c>
      <c r="D8" s="1" t="s">
        <v>14</v>
      </c>
      <c r="E8" s="1" t="s">
        <v>31</v>
      </c>
      <c r="J8" s="3"/>
      <c r="K8" s="3"/>
    </row>
    <row r="9" spans="1:5" ht="12.75">
      <c r="A9" s="1" t="s">
        <v>186</v>
      </c>
      <c r="B9" s="1">
        <v>2012</v>
      </c>
      <c r="C9" s="3">
        <v>4523451</v>
      </c>
      <c r="D9" s="1" t="s">
        <v>15</v>
      </c>
      <c r="E9" s="1" t="s">
        <v>31</v>
      </c>
    </row>
    <row r="10" spans="1:11" ht="12.75">
      <c r="A10" s="1" t="s">
        <v>148</v>
      </c>
      <c r="B10" s="1">
        <v>2012</v>
      </c>
      <c r="C10" s="3">
        <v>269489</v>
      </c>
      <c r="D10" s="1" t="s">
        <v>19</v>
      </c>
      <c r="E10" s="1" t="s">
        <v>31</v>
      </c>
      <c r="J10" s="3"/>
      <c r="K10" s="3"/>
    </row>
    <row r="11" spans="1:11" ht="12.75">
      <c r="A11" s="1" t="s">
        <v>148</v>
      </c>
      <c r="B11" s="1">
        <v>2016</v>
      </c>
      <c r="C11" s="3">
        <v>306604</v>
      </c>
      <c r="D11" s="1" t="s">
        <v>20</v>
      </c>
      <c r="E11" s="1" t="s">
        <v>31</v>
      </c>
      <c r="J11" s="3"/>
      <c r="K11" s="3"/>
    </row>
    <row r="12" spans="1:11" ht="12.75">
      <c r="A12" s="1" t="s">
        <v>149</v>
      </c>
      <c r="B12" s="1">
        <v>2014</v>
      </c>
      <c r="C12" s="3">
        <v>1929637</v>
      </c>
      <c r="D12" s="1" t="s">
        <v>23</v>
      </c>
      <c r="E12" s="1" t="s">
        <v>31</v>
      </c>
      <c r="J12" s="3"/>
      <c r="K12" s="3"/>
    </row>
    <row r="13" spans="1:11" ht="12.75">
      <c r="A13" s="1" t="s">
        <v>149</v>
      </c>
      <c r="B13" s="1">
        <v>2016</v>
      </c>
      <c r="C13" s="3">
        <v>3012940</v>
      </c>
      <c r="D13" s="1" t="s">
        <v>24</v>
      </c>
      <c r="E13" s="1" t="s">
        <v>31</v>
      </c>
      <c r="J13" s="3"/>
      <c r="K13" s="3"/>
    </row>
    <row r="14" spans="1:5" ht="12.75">
      <c r="A14" s="1" t="s">
        <v>189</v>
      </c>
      <c r="B14" s="1">
        <v>2012</v>
      </c>
      <c r="C14" s="3">
        <v>1281181</v>
      </c>
      <c r="D14" s="1" t="s">
        <v>25</v>
      </c>
      <c r="E14" s="1" t="s">
        <v>31</v>
      </c>
    </row>
    <row r="15" spans="1:5" ht="12.75">
      <c r="A15" s="1" t="s">
        <v>150</v>
      </c>
      <c r="B15" s="1">
        <v>2012</v>
      </c>
      <c r="C15" s="3">
        <v>1474028</v>
      </c>
      <c r="D15" s="1" t="s">
        <v>224</v>
      </c>
      <c r="E15" s="1" t="s">
        <v>31</v>
      </c>
    </row>
    <row r="16" spans="1:5" ht="12.75">
      <c r="A16" s="1" t="s">
        <v>150</v>
      </c>
      <c r="B16" s="1">
        <v>2016</v>
      </c>
      <c r="C16" s="3">
        <v>1659907</v>
      </c>
      <c r="D16" s="1" t="s">
        <v>225</v>
      </c>
      <c r="E16" s="1" t="s">
        <v>31</v>
      </c>
    </row>
    <row r="17" spans="1:5" ht="12.75">
      <c r="A17" s="1" t="s">
        <v>151</v>
      </c>
      <c r="B17" s="1">
        <v>2012</v>
      </c>
      <c r="C17" s="3">
        <v>1696346</v>
      </c>
      <c r="D17" s="1" t="s">
        <v>226</v>
      </c>
      <c r="E17" s="1" t="s">
        <v>31</v>
      </c>
    </row>
    <row r="18" spans="1:11" ht="12.75">
      <c r="A18" s="1" t="s">
        <v>151</v>
      </c>
      <c r="B18" s="1">
        <v>2014</v>
      </c>
      <c r="C18" s="3">
        <v>1289944</v>
      </c>
      <c r="D18" s="1" t="s">
        <v>227</v>
      </c>
      <c r="E18" s="1" t="s">
        <v>31</v>
      </c>
      <c r="J18" s="3"/>
      <c r="K18" s="3"/>
    </row>
    <row r="19" spans="1:5" ht="12.75">
      <c r="A19" s="1" t="s">
        <v>152</v>
      </c>
      <c r="B19" s="1">
        <v>2012</v>
      </c>
      <c r="C19" s="3">
        <v>2735826</v>
      </c>
      <c r="D19" s="1" t="s">
        <v>228</v>
      </c>
      <c r="E19" s="1" t="s">
        <v>31</v>
      </c>
    </row>
    <row r="20" spans="1:11" ht="12.75">
      <c r="A20" s="1" t="s">
        <v>152</v>
      </c>
      <c r="B20" s="1">
        <v>2014</v>
      </c>
      <c r="C20" s="3">
        <v>1704936</v>
      </c>
      <c r="D20" s="1" t="s">
        <v>229</v>
      </c>
      <c r="E20" s="1" t="s">
        <v>31</v>
      </c>
      <c r="J20" s="3"/>
      <c r="K20" s="3"/>
    </row>
    <row r="21" spans="1:5" ht="12.75">
      <c r="A21" s="1" t="s">
        <v>153</v>
      </c>
      <c r="B21" s="1">
        <v>2012</v>
      </c>
      <c r="C21" s="3">
        <v>1854595</v>
      </c>
      <c r="D21" s="1" t="s">
        <v>230</v>
      </c>
      <c r="E21" s="1" t="s">
        <v>31</v>
      </c>
    </row>
    <row r="22" spans="1:11" ht="12.75">
      <c r="A22" s="1" t="s">
        <v>153</v>
      </c>
      <c r="B22" s="1">
        <v>2014</v>
      </c>
      <c r="C22" s="3">
        <v>1053205</v>
      </c>
      <c r="D22" s="1" t="s">
        <v>231</v>
      </c>
      <c r="E22" s="1" t="s">
        <v>31</v>
      </c>
      <c r="J22" s="3"/>
      <c r="K22" s="3"/>
    </row>
    <row r="23" spans="1:11" ht="12.75">
      <c r="A23" s="1" t="s">
        <v>196</v>
      </c>
      <c r="B23" s="1">
        <v>2012</v>
      </c>
      <c r="C23" s="3">
        <v>1494125</v>
      </c>
      <c r="D23" s="1" t="s">
        <v>233</v>
      </c>
      <c r="E23" s="1" t="s">
        <v>31</v>
      </c>
      <c r="K23" s="3"/>
    </row>
    <row r="24" spans="1:8" ht="12.75">
      <c r="A24" s="1" t="s">
        <v>197</v>
      </c>
      <c r="B24" s="1">
        <v>2012</v>
      </c>
      <c r="C24" s="3">
        <v>236123</v>
      </c>
      <c r="D24" s="1" t="s">
        <v>235</v>
      </c>
      <c r="E24" s="1" t="s">
        <v>31</v>
      </c>
      <c r="H24" s="3"/>
    </row>
    <row r="25" spans="1:11" ht="12.75">
      <c r="A25" s="1" t="s">
        <v>199</v>
      </c>
      <c r="B25" s="1">
        <v>2016</v>
      </c>
      <c r="C25" s="3">
        <v>521994</v>
      </c>
      <c r="D25" s="1" t="s">
        <v>240</v>
      </c>
      <c r="E25" s="1" t="s">
        <v>31</v>
      </c>
      <c r="J25" s="3"/>
      <c r="K25" s="3"/>
    </row>
    <row r="26" spans="1:11" ht="12.75">
      <c r="A26" s="1" t="s">
        <v>154</v>
      </c>
      <c r="B26" s="1">
        <v>2014</v>
      </c>
      <c r="C26" s="3">
        <v>251184</v>
      </c>
      <c r="D26" s="1" t="s">
        <v>241</v>
      </c>
      <c r="E26" s="1" t="s">
        <v>31</v>
      </c>
      <c r="J26" s="3"/>
      <c r="K26" s="3"/>
    </row>
    <row r="27" spans="1:11" ht="12.75">
      <c r="A27" s="1" t="s">
        <v>154</v>
      </c>
      <c r="B27" s="1">
        <v>2016</v>
      </c>
      <c r="C27" s="3">
        <v>354649</v>
      </c>
      <c r="D27" s="1" t="s">
        <v>242</v>
      </c>
      <c r="E27" s="1" t="s">
        <v>31</v>
      </c>
      <c r="J27" s="3"/>
      <c r="K27" s="3"/>
    </row>
    <row r="28" spans="1:8" ht="12.75">
      <c r="A28" s="1" t="s">
        <v>155</v>
      </c>
      <c r="B28" s="1">
        <v>2012</v>
      </c>
      <c r="C28" s="3">
        <v>1985783</v>
      </c>
      <c r="D28" s="1" t="s">
        <v>243</v>
      </c>
      <c r="E28" s="1" t="s">
        <v>31</v>
      </c>
      <c r="H28" s="3"/>
    </row>
    <row r="29" spans="1:11" ht="12.75">
      <c r="A29" s="1" t="s">
        <v>155</v>
      </c>
      <c r="B29" s="1">
        <v>2014</v>
      </c>
      <c r="C29" s="3">
        <v>1043866</v>
      </c>
      <c r="D29" s="1" t="s">
        <v>244</v>
      </c>
      <c r="E29" s="1" t="s">
        <v>31</v>
      </c>
      <c r="J29" s="3"/>
      <c r="K29" s="3"/>
    </row>
    <row r="30" spans="1:5" ht="12.75">
      <c r="A30" s="1" t="s">
        <v>156</v>
      </c>
      <c r="B30" s="1">
        <v>2012</v>
      </c>
      <c r="C30" s="3">
        <v>395717</v>
      </c>
      <c r="D30" s="1" t="s">
        <v>245</v>
      </c>
      <c r="E30" s="1" t="s">
        <v>31</v>
      </c>
    </row>
    <row r="31" spans="1:11" ht="12.75">
      <c r="A31" s="1" t="s">
        <v>156</v>
      </c>
      <c r="B31" s="1">
        <v>2014</v>
      </c>
      <c r="C31" s="3">
        <v>286409</v>
      </c>
      <c r="D31" s="1" t="s">
        <v>246</v>
      </c>
      <c r="E31" s="1" t="s">
        <v>31</v>
      </c>
      <c r="J31" s="3"/>
      <c r="K31" s="3"/>
    </row>
    <row r="32" spans="1:8" ht="12.75">
      <c r="A32" s="1" t="s">
        <v>157</v>
      </c>
      <c r="B32" s="1">
        <v>2012</v>
      </c>
      <c r="C32" s="3">
        <v>4822330</v>
      </c>
      <c r="D32" s="1" t="s">
        <v>247</v>
      </c>
      <c r="E32" s="1" t="s">
        <v>31</v>
      </c>
      <c r="H32" s="3"/>
    </row>
    <row r="33" spans="1:11" ht="12.75">
      <c r="A33" s="1" t="s">
        <v>157</v>
      </c>
      <c r="B33" s="1">
        <v>2016</v>
      </c>
      <c r="C33" s="3">
        <v>5221945</v>
      </c>
      <c r="D33" s="1" t="s">
        <v>248</v>
      </c>
      <c r="E33" s="1" t="s">
        <v>31</v>
      </c>
      <c r="H33" s="3"/>
      <c r="J33" s="3"/>
      <c r="K33" s="3"/>
    </row>
    <row r="34" spans="1:11" ht="12.75">
      <c r="A34" s="1" t="s">
        <v>133</v>
      </c>
      <c r="B34" s="1">
        <v>2012</v>
      </c>
      <c r="C34" s="3">
        <v>161163</v>
      </c>
      <c r="D34" s="1" t="s">
        <v>252</v>
      </c>
      <c r="E34" s="1" t="s">
        <v>31</v>
      </c>
      <c r="H34" s="3"/>
      <c r="K34" s="3"/>
    </row>
    <row r="35" spans="1:8" ht="12.75">
      <c r="A35" s="1" t="s">
        <v>134</v>
      </c>
      <c r="B35" s="1">
        <v>2012</v>
      </c>
      <c r="C35" s="3">
        <v>2762766</v>
      </c>
      <c r="D35" s="1" t="s">
        <v>254</v>
      </c>
      <c r="E35" s="1" t="s">
        <v>31</v>
      </c>
      <c r="H35" s="3"/>
    </row>
    <row r="36" spans="1:11" ht="12.75">
      <c r="A36" s="1" t="s">
        <v>158</v>
      </c>
      <c r="B36" s="1">
        <v>2014</v>
      </c>
      <c r="C36" s="3">
        <v>814537</v>
      </c>
      <c r="D36" s="1" t="s">
        <v>91</v>
      </c>
      <c r="E36" s="1" t="s">
        <v>31</v>
      </c>
      <c r="J36" s="3"/>
      <c r="K36" s="3"/>
    </row>
    <row r="37" spans="1:11" ht="12.75">
      <c r="A37" s="1" t="s">
        <v>158</v>
      </c>
      <c r="B37" s="1">
        <v>2016</v>
      </c>
      <c r="C37" s="3">
        <v>1105119</v>
      </c>
      <c r="D37" s="1" t="s">
        <v>92</v>
      </c>
      <c r="E37" s="1" t="s">
        <v>31</v>
      </c>
      <c r="J37" s="3"/>
      <c r="K37" s="3"/>
    </row>
    <row r="38" spans="1:5" ht="12.75">
      <c r="A38" s="1" t="s">
        <v>136</v>
      </c>
      <c r="B38" s="1">
        <v>2012</v>
      </c>
      <c r="C38" s="3">
        <v>3021364</v>
      </c>
      <c r="D38" s="1" t="s">
        <v>93</v>
      </c>
      <c r="E38" s="1" t="s">
        <v>31</v>
      </c>
    </row>
    <row r="39" spans="1:11" ht="12.75">
      <c r="A39" s="1" t="s">
        <v>159</v>
      </c>
      <c r="B39" s="1">
        <v>2012</v>
      </c>
      <c r="C39" s="3">
        <v>271034</v>
      </c>
      <c r="D39" s="1" t="s">
        <v>95</v>
      </c>
      <c r="E39" s="1" t="s">
        <v>31</v>
      </c>
      <c r="J39" s="3"/>
      <c r="K39" s="3"/>
    </row>
    <row r="40" spans="1:11" ht="12.75">
      <c r="A40" s="1" t="s">
        <v>159</v>
      </c>
      <c r="B40" s="1">
        <v>2014</v>
      </c>
      <c r="C40" s="3">
        <v>223675</v>
      </c>
      <c r="D40" s="1" t="s">
        <v>96</v>
      </c>
      <c r="E40" s="1" t="s">
        <v>31</v>
      </c>
      <c r="J40" s="3"/>
      <c r="K40" s="3"/>
    </row>
    <row r="41" spans="1:5" ht="12.75">
      <c r="A41" s="1" t="s">
        <v>160</v>
      </c>
      <c r="B41" s="1">
        <v>2016</v>
      </c>
      <c r="C41" s="3">
        <v>192243</v>
      </c>
      <c r="D41" s="1" t="s">
        <v>106</v>
      </c>
      <c r="E41" s="1" t="s">
        <v>31</v>
      </c>
    </row>
    <row r="42" spans="1:5" ht="12.75">
      <c r="A42" s="1" t="s">
        <v>161</v>
      </c>
      <c r="B42" s="1">
        <v>2012</v>
      </c>
      <c r="C42" s="3">
        <v>2010067</v>
      </c>
      <c r="D42" s="1" t="s">
        <v>107</v>
      </c>
      <c r="E42" s="1" t="s">
        <v>31</v>
      </c>
    </row>
    <row r="43" spans="1:11" ht="12.75">
      <c r="A43" s="1" t="s">
        <v>161</v>
      </c>
      <c r="B43" s="1">
        <v>2014</v>
      </c>
      <c r="C43" s="3">
        <v>1073667</v>
      </c>
      <c r="D43" s="1" t="s">
        <v>108</v>
      </c>
      <c r="E43" s="1" t="s">
        <v>31</v>
      </c>
      <c r="J43" s="3"/>
      <c r="K43" s="3"/>
    </row>
    <row r="44" spans="1:5" ht="12.75">
      <c r="A44" s="1" t="s">
        <v>162</v>
      </c>
      <c r="B44" s="1">
        <v>2012</v>
      </c>
      <c r="C44" s="3">
        <v>1855493</v>
      </c>
      <c r="D44" s="1" t="s">
        <v>177</v>
      </c>
      <c r="E44" s="1" t="s">
        <v>31</v>
      </c>
    </row>
    <row r="45" spans="1:11" ht="12.75">
      <c r="A45" s="1" t="s">
        <v>162</v>
      </c>
      <c r="B45" s="1">
        <v>2016</v>
      </c>
      <c r="C45" s="3">
        <v>1913979</v>
      </c>
      <c r="D45" s="1" t="s">
        <v>178</v>
      </c>
      <c r="E45" s="1" t="s">
        <v>31</v>
      </c>
      <c r="J45" s="3"/>
      <c r="K45" s="3"/>
    </row>
    <row r="46" spans="1:5" ht="12.75">
      <c r="A46" s="1" t="s">
        <v>142</v>
      </c>
      <c r="B46" s="1">
        <v>2012</v>
      </c>
      <c r="C46" s="3">
        <v>399898</v>
      </c>
      <c r="D46" s="1" t="s">
        <v>179</v>
      </c>
      <c r="E46" s="1" t="s">
        <v>31</v>
      </c>
    </row>
    <row r="47" spans="1:5" ht="12.75">
      <c r="A47" s="1" t="s">
        <v>143</v>
      </c>
      <c r="B47" s="1">
        <v>2012</v>
      </c>
      <c r="C47" s="3">
        <v>1547104</v>
      </c>
      <c r="D47" s="1" t="s">
        <v>34</v>
      </c>
      <c r="E47" s="1" t="s">
        <v>31</v>
      </c>
    </row>
    <row r="48" spans="1:5" ht="12.75">
      <c r="A48" s="1" t="s">
        <v>194</v>
      </c>
      <c r="B48" s="1">
        <v>2012</v>
      </c>
      <c r="C48" s="3">
        <v>370580</v>
      </c>
      <c r="D48" s="1" t="s">
        <v>222</v>
      </c>
      <c r="E48" s="1" t="s">
        <v>33</v>
      </c>
    </row>
    <row r="49" spans="1:5" ht="12.75">
      <c r="A49" s="1" t="s">
        <v>160</v>
      </c>
      <c r="B49" s="1">
        <v>2012</v>
      </c>
      <c r="C49" s="3">
        <v>207848</v>
      </c>
      <c r="D49" s="1" t="s">
        <v>105</v>
      </c>
      <c r="E49" s="1" t="s">
        <v>33</v>
      </c>
    </row>
    <row r="50" spans="3:4" ht="12.75">
      <c r="C50" s="6">
        <f>SUM(C1:C49)</f>
        <v>79022285</v>
      </c>
      <c r="D50" s="5">
        <f>C50/C106</f>
        <v>0.5938119252427283</v>
      </c>
    </row>
    <row r="53" spans="1:5" ht="12.75">
      <c r="A53" s="1" t="s">
        <v>181</v>
      </c>
      <c r="B53" s="1">
        <v>2016</v>
      </c>
      <c r="C53" s="3">
        <v>1335104</v>
      </c>
      <c r="D53" s="1" t="s">
        <v>163</v>
      </c>
      <c r="E53" s="1" t="s">
        <v>29</v>
      </c>
    </row>
    <row r="54" spans="1:11" ht="12.75">
      <c r="A54" s="1" t="s">
        <v>182</v>
      </c>
      <c r="B54" s="1">
        <v>2014</v>
      </c>
      <c r="C54" s="3">
        <v>135445</v>
      </c>
      <c r="D54" s="1" t="s">
        <v>165</v>
      </c>
      <c r="E54" s="1" t="s">
        <v>29</v>
      </c>
      <c r="K54" s="3"/>
    </row>
    <row r="55" spans="1:5" ht="12.75">
      <c r="A55" s="1" t="s">
        <v>182</v>
      </c>
      <c r="B55" s="1">
        <v>2016</v>
      </c>
      <c r="C55" s="3">
        <v>138149</v>
      </c>
      <c r="D55" s="1" t="s">
        <v>166</v>
      </c>
      <c r="E55" s="1" t="s">
        <v>29</v>
      </c>
    </row>
    <row r="56" spans="1:5" ht="12.75">
      <c r="A56" s="1" t="s">
        <v>183</v>
      </c>
      <c r="B56" s="1">
        <v>2012</v>
      </c>
      <c r="C56" s="3">
        <v>1104457</v>
      </c>
      <c r="D56" s="1" t="s">
        <v>167</v>
      </c>
      <c r="E56" s="1" t="s">
        <v>29</v>
      </c>
    </row>
    <row r="57" spans="1:5" ht="12.75">
      <c r="A57" s="1" t="s">
        <v>183</v>
      </c>
      <c r="B57" s="1">
        <v>2016</v>
      </c>
      <c r="C57" s="3">
        <v>1359267</v>
      </c>
      <c r="D57" s="1" t="s">
        <v>32</v>
      </c>
      <c r="E57" s="1" t="s">
        <v>29</v>
      </c>
    </row>
    <row r="58" spans="1:11" ht="12.75">
      <c r="A58" s="1" t="s">
        <v>184</v>
      </c>
      <c r="B58" s="1">
        <v>2014</v>
      </c>
      <c r="C58" s="3">
        <v>478819</v>
      </c>
      <c r="D58" s="1" t="s">
        <v>168</v>
      </c>
      <c r="E58" s="1" t="s">
        <v>29</v>
      </c>
      <c r="K58" s="3"/>
    </row>
    <row r="59" spans="1:5" ht="12.75">
      <c r="A59" s="1" t="s">
        <v>184</v>
      </c>
      <c r="B59" s="1">
        <v>2016</v>
      </c>
      <c r="C59" s="3">
        <v>661984</v>
      </c>
      <c r="D59" s="1" t="s">
        <v>169</v>
      </c>
      <c r="E59" s="1" t="s">
        <v>29</v>
      </c>
    </row>
    <row r="60" spans="1:11" ht="12.75">
      <c r="A60" s="1" t="s">
        <v>185</v>
      </c>
      <c r="B60" s="1">
        <v>2014</v>
      </c>
      <c r="C60" s="3">
        <v>983891</v>
      </c>
      <c r="D60" s="1" t="s">
        <v>172</v>
      </c>
      <c r="E60" s="1" t="s">
        <v>29</v>
      </c>
      <c r="K60" s="3"/>
    </row>
    <row r="61" spans="1:5" ht="12.75">
      <c r="A61" s="1" t="s">
        <v>186</v>
      </c>
      <c r="B61" s="1">
        <v>2016</v>
      </c>
      <c r="C61" s="3">
        <v>4835191</v>
      </c>
      <c r="D61" s="1" t="s">
        <v>16</v>
      </c>
      <c r="E61" s="1" t="s">
        <v>29</v>
      </c>
    </row>
    <row r="62" spans="1:11" ht="12.75">
      <c r="A62" s="1" t="s">
        <v>187</v>
      </c>
      <c r="B62" s="1">
        <v>2014</v>
      </c>
      <c r="C62" s="3">
        <v>1358088</v>
      </c>
      <c r="D62" s="1" t="s">
        <v>17</v>
      </c>
      <c r="E62" s="1" t="s">
        <v>29</v>
      </c>
      <c r="K62" s="3"/>
    </row>
    <row r="63" spans="1:5" ht="12.75">
      <c r="A63" s="1" t="s">
        <v>187</v>
      </c>
      <c r="B63" s="1">
        <v>2016</v>
      </c>
      <c r="C63" s="3">
        <v>2135806</v>
      </c>
      <c r="D63" s="1" t="s">
        <v>18</v>
      </c>
      <c r="E63" s="1" t="s">
        <v>29</v>
      </c>
    </row>
    <row r="64" spans="1:11" ht="12.75">
      <c r="A64" s="1" t="s">
        <v>188</v>
      </c>
      <c r="B64" s="1">
        <v>2014</v>
      </c>
      <c r="C64" s="3">
        <v>285596</v>
      </c>
      <c r="D64" s="1" t="s">
        <v>21</v>
      </c>
      <c r="E64" s="1" t="s">
        <v>29</v>
      </c>
      <c r="J64" s="3"/>
      <c r="K64" s="3"/>
    </row>
    <row r="65" spans="1:13" ht="12.75">
      <c r="A65" s="1" t="s">
        <v>188</v>
      </c>
      <c r="B65" s="1">
        <v>2016</v>
      </c>
      <c r="C65" s="3">
        <v>449017</v>
      </c>
      <c r="D65" s="1" t="s">
        <v>22</v>
      </c>
      <c r="E65" s="1" t="s">
        <v>29</v>
      </c>
      <c r="M65" s="3"/>
    </row>
    <row r="66" spans="1:5" ht="12.75">
      <c r="A66" s="1" t="s">
        <v>189</v>
      </c>
      <c r="B66" s="1">
        <v>2016</v>
      </c>
      <c r="C66" s="3">
        <v>1423991</v>
      </c>
      <c r="D66" s="1" t="s">
        <v>26</v>
      </c>
      <c r="E66" s="1" t="s">
        <v>29</v>
      </c>
    </row>
    <row r="67" spans="1:11" ht="12.75">
      <c r="A67" s="1" t="s">
        <v>190</v>
      </c>
      <c r="B67" s="1">
        <v>2014</v>
      </c>
      <c r="C67" s="3">
        <v>588575</v>
      </c>
      <c r="D67" s="1" t="s">
        <v>209</v>
      </c>
      <c r="E67" s="1" t="s">
        <v>29</v>
      </c>
      <c r="K67" s="3"/>
    </row>
    <row r="68" spans="1:5" ht="12.75">
      <c r="A68" s="1" t="s">
        <v>190</v>
      </c>
      <c r="B68" s="1">
        <v>2016</v>
      </c>
      <c r="C68" s="3">
        <v>926007</v>
      </c>
      <c r="D68" s="1" t="s">
        <v>210</v>
      </c>
      <c r="E68" s="1" t="s">
        <v>29</v>
      </c>
    </row>
    <row r="69" spans="1:5" ht="12.75">
      <c r="A69" s="1" t="s">
        <v>191</v>
      </c>
      <c r="B69" s="1">
        <v>2014</v>
      </c>
      <c r="C69" s="3">
        <v>460350</v>
      </c>
      <c r="D69" s="1" t="s">
        <v>211</v>
      </c>
      <c r="E69" s="1" t="s">
        <v>29</v>
      </c>
    </row>
    <row r="70" spans="1:5" ht="12.75">
      <c r="A70" s="1" t="s">
        <v>191</v>
      </c>
      <c r="B70" s="1">
        <v>2016</v>
      </c>
      <c r="C70" s="3">
        <v>732376</v>
      </c>
      <c r="D70" s="1" t="s">
        <v>212</v>
      </c>
      <c r="E70" s="1" t="s">
        <v>29</v>
      </c>
    </row>
    <row r="71" spans="1:11" ht="12.75">
      <c r="A71" s="1" t="s">
        <v>192</v>
      </c>
      <c r="B71" s="1">
        <v>2014</v>
      </c>
      <c r="C71" s="3">
        <v>806787</v>
      </c>
      <c r="D71" s="1" t="s">
        <v>218</v>
      </c>
      <c r="E71" s="1" t="s">
        <v>29</v>
      </c>
      <c r="K71" s="3"/>
    </row>
    <row r="72" spans="1:5" ht="12.75">
      <c r="A72" s="1" t="s">
        <v>192</v>
      </c>
      <c r="B72" s="1">
        <v>2016</v>
      </c>
      <c r="C72" s="3">
        <v>1090177</v>
      </c>
      <c r="D72" s="1" t="s">
        <v>219</v>
      </c>
      <c r="E72" s="1" t="s">
        <v>29</v>
      </c>
    </row>
    <row r="73" spans="1:11" ht="12.75">
      <c r="A73" s="1" t="s">
        <v>193</v>
      </c>
      <c r="B73" s="1">
        <v>2014</v>
      </c>
      <c r="C73" s="3">
        <v>712379</v>
      </c>
      <c r="D73" s="1" t="s">
        <v>220</v>
      </c>
      <c r="E73" s="1" t="s">
        <v>29</v>
      </c>
      <c r="K73" s="3"/>
    </row>
    <row r="74" spans="1:5" ht="12.75">
      <c r="A74" s="1" t="s">
        <v>193</v>
      </c>
      <c r="B74" s="1">
        <v>2016</v>
      </c>
      <c r="C74" s="3">
        <v>536191</v>
      </c>
      <c r="D74" s="1" t="s">
        <v>208</v>
      </c>
      <c r="E74" s="1" t="s">
        <v>29</v>
      </c>
    </row>
    <row r="75" spans="1:11" ht="12.75">
      <c r="A75" s="1" t="s">
        <v>194</v>
      </c>
      <c r="B75" s="1">
        <v>2014</v>
      </c>
      <c r="C75" s="3">
        <v>413495</v>
      </c>
      <c r="D75" s="1" t="s">
        <v>223</v>
      </c>
      <c r="E75" s="1" t="s">
        <v>29</v>
      </c>
      <c r="H75" s="3"/>
      <c r="K75" s="3"/>
    </row>
    <row r="76" spans="1:5" ht="12.75">
      <c r="A76" s="1" t="s">
        <v>195</v>
      </c>
      <c r="B76" s="1">
        <v>2012</v>
      </c>
      <c r="C76" s="3">
        <v>709626</v>
      </c>
      <c r="D76" s="1" t="s">
        <v>232</v>
      </c>
      <c r="E76" s="1" t="s">
        <v>29</v>
      </c>
    </row>
    <row r="77" spans="1:11" ht="12.75">
      <c r="A77" s="1" t="s">
        <v>195</v>
      </c>
      <c r="B77" s="1">
        <v>2014</v>
      </c>
      <c r="C77" s="3">
        <v>378481</v>
      </c>
      <c r="D77" s="1" t="s">
        <v>205</v>
      </c>
      <c r="E77" s="1" t="s">
        <v>251</v>
      </c>
      <c r="K77" s="3"/>
    </row>
    <row r="78" spans="1:5" ht="12.75">
      <c r="A78" s="1" t="s">
        <v>196</v>
      </c>
      <c r="B78" s="1">
        <v>2016</v>
      </c>
      <c r="C78" s="3">
        <v>1378458</v>
      </c>
      <c r="D78" s="1" t="s">
        <v>234</v>
      </c>
      <c r="E78" s="1" t="s">
        <v>29</v>
      </c>
    </row>
    <row r="79" spans="1:5" ht="12.75">
      <c r="A79" s="1" t="s">
        <v>197</v>
      </c>
      <c r="B79" s="1">
        <v>2014</v>
      </c>
      <c r="C79" s="3">
        <v>213709</v>
      </c>
      <c r="D79" s="1" t="s">
        <v>236</v>
      </c>
      <c r="E79" s="1" t="s">
        <v>29</v>
      </c>
    </row>
    <row r="80" spans="1:5" ht="12.75">
      <c r="A80" s="1" t="s">
        <v>198</v>
      </c>
      <c r="B80" s="1">
        <v>2012</v>
      </c>
      <c r="C80" s="3">
        <v>455593</v>
      </c>
      <c r="D80" s="1" t="s">
        <v>237</v>
      </c>
      <c r="E80" s="1" t="s">
        <v>29</v>
      </c>
    </row>
    <row r="81" spans="1:11" ht="12.75">
      <c r="A81" s="1" t="s">
        <v>198</v>
      </c>
      <c r="B81" s="1">
        <v>2014</v>
      </c>
      <c r="C81" s="3">
        <v>347636</v>
      </c>
      <c r="D81" s="1" t="s">
        <v>238</v>
      </c>
      <c r="E81" s="1" t="s">
        <v>29</v>
      </c>
      <c r="K81" s="3"/>
    </row>
    <row r="82" spans="1:5" ht="12.75">
      <c r="A82" s="1" t="s">
        <v>199</v>
      </c>
      <c r="B82" s="1">
        <v>2012</v>
      </c>
      <c r="C82" s="3">
        <v>457656</v>
      </c>
      <c r="D82" s="1" t="s">
        <v>239</v>
      </c>
      <c r="E82" s="1" t="s">
        <v>29</v>
      </c>
    </row>
    <row r="83" spans="1:11" ht="12.75">
      <c r="A83" s="1" t="s">
        <v>200</v>
      </c>
      <c r="B83" s="1">
        <v>2014</v>
      </c>
      <c r="C83" s="3">
        <v>1423259</v>
      </c>
      <c r="D83" s="1" t="s">
        <v>249</v>
      </c>
      <c r="E83" s="1" t="s">
        <v>29</v>
      </c>
      <c r="K83" s="3"/>
    </row>
    <row r="84" spans="1:5" ht="12.75">
      <c r="A84" s="1" t="s">
        <v>200</v>
      </c>
      <c r="B84" s="1">
        <v>2016</v>
      </c>
      <c r="C84" s="3">
        <v>2395376</v>
      </c>
      <c r="D84" s="1" t="s">
        <v>250</v>
      </c>
      <c r="E84" s="1" t="s">
        <v>29</v>
      </c>
    </row>
    <row r="85" spans="1:5" ht="12.75">
      <c r="A85" s="1" t="s">
        <v>133</v>
      </c>
      <c r="B85" s="1">
        <v>2016</v>
      </c>
      <c r="C85" s="3">
        <v>268788</v>
      </c>
      <c r="D85" s="1" t="s">
        <v>253</v>
      </c>
      <c r="E85" s="1" t="s">
        <v>29</v>
      </c>
    </row>
    <row r="86" spans="1:15" ht="12.75">
      <c r="A86" s="1" t="s">
        <v>134</v>
      </c>
      <c r="B86" s="1">
        <v>2016</v>
      </c>
      <c r="C86" s="3">
        <v>3118567</v>
      </c>
      <c r="D86" s="1" t="s">
        <v>255</v>
      </c>
      <c r="E86" s="1" t="s">
        <v>29</v>
      </c>
      <c r="O86" s="3"/>
    </row>
    <row r="87" spans="1:11" ht="12.75">
      <c r="A87" s="1" t="s">
        <v>135</v>
      </c>
      <c r="B87" s="1">
        <v>2014</v>
      </c>
      <c r="C87" s="3">
        <v>558166</v>
      </c>
      <c r="D87" s="1" t="s">
        <v>256</v>
      </c>
      <c r="E87" s="1" t="s">
        <v>29</v>
      </c>
      <c r="K87" s="3"/>
    </row>
    <row r="88" spans="1:5" ht="12.75">
      <c r="A88" s="1" t="s">
        <v>135</v>
      </c>
      <c r="B88" s="1">
        <v>2016</v>
      </c>
      <c r="C88" s="3">
        <v>980892</v>
      </c>
      <c r="D88" s="1" t="s">
        <v>90</v>
      </c>
      <c r="E88" s="1" t="s">
        <v>29</v>
      </c>
    </row>
    <row r="89" spans="1:5" ht="12.75">
      <c r="A89" s="1" t="s">
        <v>136</v>
      </c>
      <c r="B89" s="1">
        <v>2016</v>
      </c>
      <c r="C89" s="3">
        <v>2951702</v>
      </c>
      <c r="D89" s="1" t="s">
        <v>94</v>
      </c>
      <c r="E89" s="1" t="s">
        <v>29</v>
      </c>
    </row>
    <row r="90" spans="1:11" ht="12.75">
      <c r="A90" s="1" t="s">
        <v>137</v>
      </c>
      <c r="B90" s="1">
        <v>2014</v>
      </c>
      <c r="C90" s="3">
        <v>672941</v>
      </c>
      <c r="D90" s="1" t="s">
        <v>97</v>
      </c>
      <c r="E90" s="1" t="s">
        <v>29</v>
      </c>
      <c r="K90" s="3"/>
    </row>
    <row r="91" spans="1:5" ht="12.75">
      <c r="A91" s="1" t="s">
        <v>137</v>
      </c>
      <c r="B91" s="1">
        <v>2016</v>
      </c>
      <c r="C91" s="3">
        <v>1241609</v>
      </c>
      <c r="D91" s="1" t="s">
        <v>98</v>
      </c>
      <c r="E91" s="1" t="s">
        <v>29</v>
      </c>
    </row>
    <row r="92" spans="1:11" ht="12.75">
      <c r="A92" s="1" t="s">
        <v>138</v>
      </c>
      <c r="B92" s="1">
        <v>2014</v>
      </c>
      <c r="C92" s="3">
        <v>140741</v>
      </c>
      <c r="D92" s="1" t="s">
        <v>99</v>
      </c>
      <c r="E92" s="1" t="s">
        <v>29</v>
      </c>
      <c r="H92" s="3"/>
      <c r="K92" s="3"/>
    </row>
    <row r="93" spans="1:5" ht="12.75">
      <c r="A93" s="1" t="s">
        <v>138</v>
      </c>
      <c r="B93" s="1">
        <v>2016</v>
      </c>
      <c r="C93" s="3">
        <v>265516</v>
      </c>
      <c r="D93" s="1" t="s">
        <v>100</v>
      </c>
      <c r="E93" s="1" t="s">
        <v>29</v>
      </c>
    </row>
    <row r="94" spans="1:11" ht="12.75">
      <c r="A94" s="1" t="s">
        <v>139</v>
      </c>
      <c r="B94" s="1">
        <v>2012</v>
      </c>
      <c r="C94" s="3">
        <v>1506443</v>
      </c>
      <c r="D94" s="1" t="s">
        <v>101</v>
      </c>
      <c r="E94" s="1" t="s">
        <v>29</v>
      </c>
      <c r="K94" s="3"/>
    </row>
    <row r="95" spans="1:5" ht="12.75">
      <c r="A95" s="1" t="s">
        <v>139</v>
      </c>
      <c r="B95" s="1">
        <v>2014</v>
      </c>
      <c r="C95" s="3">
        <v>850087</v>
      </c>
      <c r="D95" s="1" t="s">
        <v>102</v>
      </c>
      <c r="E95" s="1" t="s">
        <v>29</v>
      </c>
    </row>
    <row r="96" spans="1:10" ht="12.75">
      <c r="A96" s="1" t="s">
        <v>140</v>
      </c>
      <c r="B96" s="1">
        <v>2012</v>
      </c>
      <c r="C96" s="3">
        <v>4440137</v>
      </c>
      <c r="D96" s="1" t="s">
        <v>30</v>
      </c>
      <c r="E96" s="1" t="s">
        <v>27</v>
      </c>
      <c r="J96" s="3"/>
    </row>
    <row r="97" spans="1:11" ht="12.75">
      <c r="A97" s="1" t="s">
        <v>140</v>
      </c>
      <c r="B97" s="1">
        <v>2014</v>
      </c>
      <c r="C97" s="3">
        <v>2861531</v>
      </c>
      <c r="D97" s="1" t="s">
        <v>103</v>
      </c>
      <c r="E97" s="1" t="s">
        <v>29</v>
      </c>
      <c r="K97" s="3"/>
    </row>
    <row r="98" spans="1:5" ht="12.75">
      <c r="A98" s="1" t="s">
        <v>141</v>
      </c>
      <c r="B98" s="1">
        <v>2012</v>
      </c>
      <c r="C98" s="3">
        <v>657608</v>
      </c>
      <c r="D98" s="1" t="s">
        <v>104</v>
      </c>
      <c r="E98" s="1" t="s">
        <v>29</v>
      </c>
    </row>
    <row r="99" spans="1:8" ht="12.75">
      <c r="A99" s="1" t="s">
        <v>141</v>
      </c>
      <c r="B99" s="1">
        <v>2016</v>
      </c>
      <c r="C99" s="3">
        <v>760241</v>
      </c>
      <c r="D99" s="1" t="s">
        <v>28</v>
      </c>
      <c r="E99" s="1" t="s">
        <v>27</v>
      </c>
      <c r="H99" s="3"/>
    </row>
    <row r="100" spans="1:11" ht="12.75">
      <c r="A100" s="1" t="s">
        <v>142</v>
      </c>
      <c r="B100" s="1">
        <v>2014</v>
      </c>
      <c r="C100" s="3">
        <v>281820</v>
      </c>
      <c r="D100" s="1" t="s">
        <v>180</v>
      </c>
      <c r="E100" s="1" t="s">
        <v>29</v>
      </c>
      <c r="H100" s="3"/>
      <c r="K100" s="3"/>
    </row>
    <row r="101" spans="1:5" ht="12.75">
      <c r="A101" s="1" t="s">
        <v>143</v>
      </c>
      <c r="B101" s="1">
        <v>2016</v>
      </c>
      <c r="C101" s="3">
        <v>1479471</v>
      </c>
      <c r="D101" s="1" t="s">
        <v>202</v>
      </c>
      <c r="E101" s="1" t="s">
        <v>29</v>
      </c>
    </row>
    <row r="102" spans="1:5" ht="12.75">
      <c r="A102" s="1" t="s">
        <v>144</v>
      </c>
      <c r="B102" s="1">
        <v>2012</v>
      </c>
      <c r="C102" s="3">
        <v>185250</v>
      </c>
      <c r="D102" s="1" t="s">
        <v>203</v>
      </c>
      <c r="E102" s="1" t="s">
        <v>29</v>
      </c>
    </row>
    <row r="103" spans="1:11" ht="12.75">
      <c r="A103" s="1" t="s">
        <v>144</v>
      </c>
      <c r="B103" s="1">
        <v>2014</v>
      </c>
      <c r="C103" s="3">
        <v>121554</v>
      </c>
      <c r="D103" s="1" t="s">
        <v>204</v>
      </c>
      <c r="E103" s="1" t="s">
        <v>29</v>
      </c>
      <c r="K103" s="3"/>
    </row>
    <row r="104" spans="3:4" ht="12.75">
      <c r="C104" s="6">
        <f>SUM(C53:C103)</f>
        <v>54054000</v>
      </c>
      <c r="D104" s="5">
        <f>C104/C106</f>
        <v>0.40618807475727176</v>
      </c>
    </row>
    <row r="106" ht="12.75">
      <c r="C106" s="6">
        <f>C50+C104</f>
        <v>133076285</v>
      </c>
    </row>
    <row r="107" ht="12.75">
      <c r="D107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C78" sqref="C77:C78"/>
    </sheetView>
  </sheetViews>
  <sheetFormatPr defaultColWidth="11.00390625" defaultRowHeight="12.75"/>
  <cols>
    <col min="1" max="6" width="11.00390625" style="0" customWidth="1"/>
    <col min="7" max="7" width="14.875" style="0" bestFit="1" customWidth="1"/>
  </cols>
  <sheetData>
    <row r="1" spans="7:8" ht="12.75">
      <c r="G1" t="s">
        <v>206</v>
      </c>
      <c r="H1" t="s">
        <v>207</v>
      </c>
    </row>
    <row r="2" spans="1:8" ht="12.75">
      <c r="A2" s="1" t="s">
        <v>183</v>
      </c>
      <c r="B2" s="1">
        <v>2012</v>
      </c>
      <c r="C2" s="3">
        <v>1104457</v>
      </c>
      <c r="D2" s="1" t="s">
        <v>167</v>
      </c>
      <c r="E2" s="1" t="s">
        <v>29</v>
      </c>
      <c r="F2" s="1"/>
      <c r="G2" s="3"/>
      <c r="H2" s="1"/>
    </row>
    <row r="3" spans="1:8" ht="12.75">
      <c r="A3" s="1" t="s">
        <v>145</v>
      </c>
      <c r="B3" s="1">
        <v>2012</v>
      </c>
      <c r="C3" s="3">
        <v>7864624</v>
      </c>
      <c r="D3" s="1" t="s">
        <v>170</v>
      </c>
      <c r="E3" s="1" t="s">
        <v>31</v>
      </c>
      <c r="F3" s="1"/>
      <c r="G3" s="3"/>
      <c r="H3" s="1"/>
    </row>
    <row r="4" spans="1:8" ht="12.75">
      <c r="A4" s="1" t="s">
        <v>146</v>
      </c>
      <c r="B4" s="1">
        <v>2012</v>
      </c>
      <c r="C4" s="3">
        <v>828761</v>
      </c>
      <c r="D4" s="1" t="s">
        <v>174</v>
      </c>
      <c r="E4" s="1" t="s">
        <v>31</v>
      </c>
      <c r="F4" s="1"/>
      <c r="G4" s="3"/>
      <c r="H4" s="1"/>
    </row>
    <row r="5" spans="1:8" ht="12.75">
      <c r="A5" s="1" t="s">
        <v>147</v>
      </c>
      <c r="B5" s="1">
        <v>2012</v>
      </c>
      <c r="C5" s="3">
        <v>265415</v>
      </c>
      <c r="D5" s="1" t="s">
        <v>176</v>
      </c>
      <c r="E5" s="1" t="s">
        <v>31</v>
      </c>
      <c r="F5" s="1"/>
      <c r="G5" s="3"/>
      <c r="H5" s="1"/>
    </row>
    <row r="6" spans="1:8" ht="12.75">
      <c r="A6" s="1" t="s">
        <v>186</v>
      </c>
      <c r="B6" s="1">
        <v>2012</v>
      </c>
      <c r="C6" s="3">
        <v>4523451</v>
      </c>
      <c r="D6" s="1" t="s">
        <v>15</v>
      </c>
      <c r="E6" s="1" t="s">
        <v>31</v>
      </c>
      <c r="F6" s="1"/>
      <c r="G6" s="3"/>
      <c r="H6" s="1"/>
    </row>
    <row r="7" spans="1:8" ht="12.75">
      <c r="A7" s="1" t="s">
        <v>148</v>
      </c>
      <c r="B7" s="1">
        <v>2012</v>
      </c>
      <c r="C7" s="3">
        <v>269489</v>
      </c>
      <c r="D7" s="1" t="s">
        <v>19</v>
      </c>
      <c r="E7" s="1" t="s">
        <v>31</v>
      </c>
      <c r="F7" s="1"/>
      <c r="G7" s="3"/>
      <c r="H7" s="1"/>
    </row>
    <row r="8" spans="1:8" ht="12.75">
      <c r="A8" s="1" t="s">
        <v>189</v>
      </c>
      <c r="B8" s="1">
        <v>2012</v>
      </c>
      <c r="C8" s="3">
        <v>1281181</v>
      </c>
      <c r="D8" s="1" t="s">
        <v>25</v>
      </c>
      <c r="E8" s="1" t="s">
        <v>31</v>
      </c>
      <c r="F8" s="1"/>
      <c r="G8" s="3"/>
      <c r="H8" s="1"/>
    </row>
    <row r="9" spans="1:8" ht="12.75">
      <c r="A9" s="1" t="s">
        <v>194</v>
      </c>
      <c r="B9" s="1">
        <v>2012</v>
      </c>
      <c r="C9" s="3">
        <v>370580</v>
      </c>
      <c r="D9" s="1" t="s">
        <v>222</v>
      </c>
      <c r="E9" s="1" t="s">
        <v>33</v>
      </c>
      <c r="F9" s="1"/>
      <c r="G9" s="3"/>
      <c r="H9" s="1"/>
    </row>
    <row r="10" spans="1:8" ht="12.75">
      <c r="A10" s="1" t="s">
        <v>150</v>
      </c>
      <c r="B10" s="1">
        <v>2012</v>
      </c>
      <c r="C10" s="3">
        <v>1474028</v>
      </c>
      <c r="D10" s="1" t="s">
        <v>224</v>
      </c>
      <c r="E10" s="1" t="s">
        <v>31</v>
      </c>
      <c r="F10" s="1"/>
      <c r="G10" s="3"/>
      <c r="H10" s="1"/>
    </row>
    <row r="11" spans="1:8" ht="12.75">
      <c r="A11" s="1" t="s">
        <v>151</v>
      </c>
      <c r="B11" s="1">
        <v>2012</v>
      </c>
      <c r="C11" s="3">
        <v>1696346</v>
      </c>
      <c r="D11" s="1" t="s">
        <v>226</v>
      </c>
      <c r="E11" s="1" t="s">
        <v>31</v>
      </c>
      <c r="F11" s="1"/>
      <c r="G11" s="3"/>
      <c r="H11" s="1"/>
    </row>
    <row r="12" spans="1:8" ht="12.75">
      <c r="A12" s="1" t="s">
        <v>152</v>
      </c>
      <c r="B12" s="1">
        <v>2012</v>
      </c>
      <c r="C12" s="3">
        <v>2735826</v>
      </c>
      <c r="D12" s="1" t="s">
        <v>228</v>
      </c>
      <c r="E12" s="1" t="s">
        <v>31</v>
      </c>
      <c r="F12" s="1"/>
      <c r="G12" s="3"/>
      <c r="H12" s="1"/>
    </row>
    <row r="13" spans="1:8" ht="12.75">
      <c r="A13" s="1" t="s">
        <v>153</v>
      </c>
      <c r="B13" s="1">
        <v>2012</v>
      </c>
      <c r="C13" s="3">
        <v>1854595</v>
      </c>
      <c r="D13" s="1" t="s">
        <v>230</v>
      </c>
      <c r="E13" s="1" t="s">
        <v>31</v>
      </c>
      <c r="F13" s="1"/>
      <c r="G13" s="3"/>
      <c r="H13" s="1"/>
    </row>
    <row r="14" spans="1:8" ht="12.75">
      <c r="A14" s="1" t="s">
        <v>195</v>
      </c>
      <c r="B14" s="1">
        <v>2012</v>
      </c>
      <c r="C14" s="3">
        <v>709626</v>
      </c>
      <c r="D14" s="1" t="s">
        <v>232</v>
      </c>
      <c r="E14" s="1" t="s">
        <v>29</v>
      </c>
      <c r="F14" s="1"/>
      <c r="G14" s="3"/>
      <c r="H14" s="1"/>
    </row>
    <row r="15" spans="1:8" ht="12.75">
      <c r="A15" s="1" t="s">
        <v>196</v>
      </c>
      <c r="B15" s="1">
        <v>2012</v>
      </c>
      <c r="C15" s="3">
        <v>1494125</v>
      </c>
      <c r="D15" s="1" t="s">
        <v>233</v>
      </c>
      <c r="E15" s="1" t="s">
        <v>31</v>
      </c>
      <c r="F15" s="1"/>
      <c r="G15" s="3"/>
      <c r="H15" s="1"/>
    </row>
    <row r="16" spans="1:8" ht="12.75">
      <c r="A16" s="1" t="s">
        <v>197</v>
      </c>
      <c r="B16" s="1">
        <v>2012</v>
      </c>
      <c r="C16" s="3">
        <v>236123</v>
      </c>
      <c r="D16" s="1" t="s">
        <v>235</v>
      </c>
      <c r="E16" s="1" t="s">
        <v>31</v>
      </c>
      <c r="F16" s="1"/>
      <c r="G16" s="3">
        <v>263123</v>
      </c>
      <c r="H16" s="3">
        <f>C16-G16</f>
        <v>-27000</v>
      </c>
    </row>
    <row r="17" spans="1:8" ht="12.75">
      <c r="A17" s="1" t="s">
        <v>198</v>
      </c>
      <c r="B17" s="1">
        <v>2012</v>
      </c>
      <c r="C17" s="3">
        <v>455593</v>
      </c>
      <c r="D17" s="1" t="s">
        <v>237</v>
      </c>
      <c r="E17" s="1" t="s">
        <v>29</v>
      </c>
      <c r="F17" s="1"/>
      <c r="G17" s="3"/>
      <c r="H17" s="1"/>
    </row>
    <row r="18" spans="1:8" ht="12.75">
      <c r="A18" s="1" t="s">
        <v>199</v>
      </c>
      <c r="B18" s="1">
        <v>2012</v>
      </c>
      <c r="C18" s="3">
        <v>457656</v>
      </c>
      <c r="D18" s="1" t="s">
        <v>239</v>
      </c>
      <c r="E18" s="1" t="s">
        <v>29</v>
      </c>
      <c r="F18" s="1"/>
      <c r="G18" s="3"/>
      <c r="H18" s="1"/>
    </row>
    <row r="19" spans="1:8" ht="12.75">
      <c r="A19" s="1" t="s">
        <v>155</v>
      </c>
      <c r="B19" s="1">
        <v>2012</v>
      </c>
      <c r="C19" s="3">
        <v>1985783</v>
      </c>
      <c r="D19" s="1" t="s">
        <v>243</v>
      </c>
      <c r="E19" s="1" t="s">
        <v>31</v>
      </c>
      <c r="F19" s="1"/>
      <c r="G19" s="3">
        <v>1987680</v>
      </c>
      <c r="H19" s="3">
        <f>C19-G19</f>
        <v>-1897</v>
      </c>
    </row>
    <row r="20" spans="1:8" ht="12.75">
      <c r="A20" s="1" t="s">
        <v>156</v>
      </c>
      <c r="B20" s="1">
        <v>2012</v>
      </c>
      <c r="C20" s="3">
        <v>395717</v>
      </c>
      <c r="D20" s="1" t="s">
        <v>245</v>
      </c>
      <c r="E20" s="1" t="s">
        <v>31</v>
      </c>
      <c r="F20" s="1"/>
      <c r="G20" s="3"/>
      <c r="H20" s="1"/>
    </row>
    <row r="21" spans="1:8" ht="12.75">
      <c r="A21" s="1" t="s">
        <v>157</v>
      </c>
      <c r="B21" s="1">
        <v>2012</v>
      </c>
      <c r="C21" s="3">
        <v>4822330</v>
      </c>
      <c r="D21" s="1" t="s">
        <v>247</v>
      </c>
      <c r="E21" s="1" t="s">
        <v>31</v>
      </c>
      <c r="F21" s="1"/>
      <c r="G21" s="3">
        <v>4808878</v>
      </c>
      <c r="H21" s="3">
        <f>C21-G21</f>
        <v>13452</v>
      </c>
    </row>
    <row r="22" spans="1:8" ht="12.75">
      <c r="A22" s="1" t="s">
        <v>133</v>
      </c>
      <c r="B22" s="1">
        <v>2012</v>
      </c>
      <c r="C22" s="3">
        <v>161163</v>
      </c>
      <c r="D22" s="1" t="s">
        <v>252</v>
      </c>
      <c r="E22" s="1" t="s">
        <v>31</v>
      </c>
      <c r="F22" s="1"/>
      <c r="G22" s="3">
        <v>161337</v>
      </c>
      <c r="H22" s="3">
        <f>C22-G22</f>
        <v>-174</v>
      </c>
    </row>
    <row r="23" spans="1:8" ht="12.75">
      <c r="A23" s="1" t="s">
        <v>134</v>
      </c>
      <c r="B23" s="1">
        <v>2012</v>
      </c>
      <c r="C23" s="3">
        <v>2762766</v>
      </c>
      <c r="D23" s="1" t="s">
        <v>254</v>
      </c>
      <c r="E23" s="1" t="s">
        <v>31</v>
      </c>
      <c r="F23" s="1"/>
      <c r="G23" s="3">
        <v>2762690</v>
      </c>
      <c r="H23" s="3">
        <f>C23-G23</f>
        <v>76</v>
      </c>
    </row>
    <row r="24" spans="1:8" ht="12.75">
      <c r="A24" s="1" t="s">
        <v>136</v>
      </c>
      <c r="B24" s="1">
        <v>2012</v>
      </c>
      <c r="C24" s="3">
        <v>3021364</v>
      </c>
      <c r="D24" s="1" t="s">
        <v>93</v>
      </c>
      <c r="E24" s="1" t="s">
        <v>31</v>
      </c>
      <c r="F24" s="1"/>
      <c r="G24" s="3"/>
      <c r="H24" s="1"/>
    </row>
    <row r="25" spans="1:8" ht="12.75">
      <c r="A25" s="1" t="s">
        <v>159</v>
      </c>
      <c r="B25" s="1">
        <v>2012</v>
      </c>
      <c r="C25" s="3">
        <v>271034</v>
      </c>
      <c r="D25" s="1" t="s">
        <v>95</v>
      </c>
      <c r="E25" s="1" t="s">
        <v>31</v>
      </c>
      <c r="F25" s="1"/>
      <c r="G25" s="3"/>
      <c r="H25" s="1"/>
    </row>
    <row r="26" spans="1:8" ht="12.75">
      <c r="A26" s="1" t="s">
        <v>139</v>
      </c>
      <c r="B26" s="1">
        <v>2012</v>
      </c>
      <c r="C26" s="3">
        <v>1506443</v>
      </c>
      <c r="D26" s="1" t="s">
        <v>101</v>
      </c>
      <c r="E26" s="1" t="s">
        <v>29</v>
      </c>
      <c r="F26" s="1"/>
      <c r="G26" s="3"/>
      <c r="H26" s="1"/>
    </row>
    <row r="27" spans="1:8" ht="12.75">
      <c r="A27" s="1" t="s">
        <v>140</v>
      </c>
      <c r="B27" s="1">
        <v>2012</v>
      </c>
      <c r="C27" s="3">
        <v>4440137</v>
      </c>
      <c r="D27" s="1" t="s">
        <v>30</v>
      </c>
      <c r="E27" s="1" t="s">
        <v>27</v>
      </c>
      <c r="F27" s="1"/>
      <c r="G27" s="3"/>
      <c r="H27" s="1"/>
    </row>
    <row r="28" spans="1:8" ht="12.75">
      <c r="A28" s="1" t="s">
        <v>141</v>
      </c>
      <c r="B28" s="1">
        <v>2012</v>
      </c>
      <c r="C28" s="3">
        <v>657608</v>
      </c>
      <c r="D28" s="1" t="s">
        <v>104</v>
      </c>
      <c r="E28" s="1" t="s">
        <v>29</v>
      </c>
      <c r="F28" s="1"/>
      <c r="G28" s="3"/>
      <c r="H28" s="1"/>
    </row>
    <row r="29" spans="1:8" ht="12.75">
      <c r="A29" s="1" t="s">
        <v>160</v>
      </c>
      <c r="B29" s="1">
        <v>2012</v>
      </c>
      <c r="C29" s="3">
        <v>207848</v>
      </c>
      <c r="D29" s="1" t="s">
        <v>105</v>
      </c>
      <c r="E29" s="1" t="s">
        <v>33</v>
      </c>
      <c r="F29" s="1"/>
      <c r="G29" s="3"/>
      <c r="H29" s="1"/>
    </row>
    <row r="30" spans="1:8" ht="12.75">
      <c r="A30" s="1" t="s">
        <v>161</v>
      </c>
      <c r="B30" s="1">
        <v>2012</v>
      </c>
      <c r="C30" s="3">
        <v>2010067</v>
      </c>
      <c r="D30" s="1" t="s">
        <v>107</v>
      </c>
      <c r="E30" s="1" t="s">
        <v>31</v>
      </c>
      <c r="F30" s="1"/>
      <c r="G30" s="3"/>
      <c r="H30" s="1"/>
    </row>
    <row r="31" spans="1:8" ht="12.75">
      <c r="A31" s="1" t="s">
        <v>162</v>
      </c>
      <c r="B31" s="1">
        <v>2012</v>
      </c>
      <c r="C31" s="3">
        <v>1855493</v>
      </c>
      <c r="D31" s="1" t="s">
        <v>177</v>
      </c>
      <c r="E31" s="1" t="s">
        <v>31</v>
      </c>
      <c r="F31" s="1"/>
      <c r="G31" s="3"/>
      <c r="H31" s="1"/>
    </row>
    <row r="32" spans="1:8" ht="12.75">
      <c r="A32" s="1" t="s">
        <v>142</v>
      </c>
      <c r="B32" s="1">
        <v>2012</v>
      </c>
      <c r="C32" s="3">
        <v>399898</v>
      </c>
      <c r="D32" s="1" t="s">
        <v>179</v>
      </c>
      <c r="E32" s="1" t="s">
        <v>31</v>
      </c>
      <c r="F32" s="1"/>
      <c r="G32" s="3"/>
      <c r="H32" s="1"/>
    </row>
    <row r="33" spans="1:8" ht="12.75">
      <c r="A33" s="1" t="s">
        <v>143</v>
      </c>
      <c r="B33" s="1">
        <v>2012</v>
      </c>
      <c r="C33" s="3">
        <v>1547104</v>
      </c>
      <c r="D33" s="1" t="s">
        <v>34</v>
      </c>
      <c r="E33" s="1" t="s">
        <v>31</v>
      </c>
      <c r="F33" s="1"/>
      <c r="G33" s="3"/>
      <c r="H33" s="1"/>
    </row>
    <row r="34" spans="1:8" ht="12.75">
      <c r="A34" s="1" t="s">
        <v>144</v>
      </c>
      <c r="B34" s="1">
        <v>2012</v>
      </c>
      <c r="C34" s="3">
        <v>185250</v>
      </c>
      <c r="D34" s="1" t="s">
        <v>203</v>
      </c>
      <c r="E34" s="1" t="s">
        <v>29</v>
      </c>
      <c r="F34" s="1"/>
      <c r="G34" s="3"/>
      <c r="H34" s="1"/>
    </row>
    <row r="35" spans="1:8" ht="12.75">
      <c r="A35" s="1" t="s">
        <v>182</v>
      </c>
      <c r="B35" s="1">
        <v>2014</v>
      </c>
      <c r="C35" s="3">
        <v>135445</v>
      </c>
      <c r="D35" s="1" t="s">
        <v>165</v>
      </c>
      <c r="E35" s="1" t="s">
        <v>29</v>
      </c>
      <c r="F35" s="1"/>
      <c r="G35" s="3"/>
      <c r="H35" s="1"/>
    </row>
    <row r="36" spans="1:8" ht="12.75">
      <c r="A36" s="1" t="s">
        <v>184</v>
      </c>
      <c r="B36" s="1">
        <v>2014</v>
      </c>
      <c r="C36" s="3">
        <v>478819</v>
      </c>
      <c r="D36" s="1" t="s">
        <v>168</v>
      </c>
      <c r="E36" s="1" t="s">
        <v>29</v>
      </c>
      <c r="F36" s="1"/>
      <c r="G36" s="3"/>
      <c r="H36" s="1"/>
    </row>
    <row r="37" spans="1:8" ht="12.75">
      <c r="A37" s="1" t="s">
        <v>185</v>
      </c>
      <c r="B37" s="1">
        <v>2014</v>
      </c>
      <c r="C37" s="3">
        <v>983891</v>
      </c>
      <c r="D37" s="1" t="s">
        <v>172</v>
      </c>
      <c r="E37" s="1" t="s">
        <v>29</v>
      </c>
      <c r="F37" s="1"/>
      <c r="G37" s="3"/>
      <c r="H37" s="1"/>
    </row>
    <row r="38" spans="1:8" ht="12.75">
      <c r="A38" s="1" t="s">
        <v>147</v>
      </c>
      <c r="B38" s="1">
        <v>2014</v>
      </c>
      <c r="C38" s="3">
        <v>130655</v>
      </c>
      <c r="D38" s="1" t="s">
        <v>14</v>
      </c>
      <c r="E38" s="1" t="s">
        <v>31</v>
      </c>
      <c r="F38" s="1"/>
      <c r="G38" s="3"/>
      <c r="H38" s="1"/>
    </row>
    <row r="39" spans="1:8" ht="12.75">
      <c r="A39" s="1" t="s">
        <v>187</v>
      </c>
      <c r="B39" s="1">
        <v>2014</v>
      </c>
      <c r="C39" s="3">
        <v>1358088</v>
      </c>
      <c r="D39" s="1" t="s">
        <v>17</v>
      </c>
      <c r="E39" s="1" t="s">
        <v>29</v>
      </c>
      <c r="F39" s="1"/>
      <c r="G39" s="3"/>
      <c r="H39" s="1"/>
    </row>
    <row r="40" spans="1:8" ht="12.75">
      <c r="A40" s="1" t="s">
        <v>188</v>
      </c>
      <c r="B40" s="1">
        <v>2014</v>
      </c>
      <c r="C40" s="3">
        <v>285596</v>
      </c>
      <c r="D40" s="1" t="s">
        <v>21</v>
      </c>
      <c r="E40" s="1" t="s">
        <v>29</v>
      </c>
      <c r="F40" s="1"/>
      <c r="G40" s="3"/>
      <c r="H40" s="1"/>
    </row>
    <row r="41" spans="1:8" ht="12.75">
      <c r="A41" s="1" t="s">
        <v>149</v>
      </c>
      <c r="B41" s="1">
        <v>2014</v>
      </c>
      <c r="C41" s="3">
        <v>1929637</v>
      </c>
      <c r="D41" s="1" t="s">
        <v>23</v>
      </c>
      <c r="E41" s="1" t="s">
        <v>31</v>
      </c>
      <c r="F41" s="1"/>
      <c r="G41" s="3"/>
      <c r="H41" s="1"/>
    </row>
    <row r="42" spans="1:8" ht="12.75">
      <c r="A42" s="1" t="s">
        <v>190</v>
      </c>
      <c r="B42" s="1">
        <v>2014</v>
      </c>
      <c r="C42" s="3">
        <v>588575</v>
      </c>
      <c r="D42" s="1" t="s">
        <v>209</v>
      </c>
      <c r="E42" s="1" t="s">
        <v>29</v>
      </c>
      <c r="F42" s="1"/>
      <c r="G42" s="3"/>
      <c r="H42" s="1"/>
    </row>
    <row r="43" spans="1:8" ht="12.75">
      <c r="A43" s="1" t="s">
        <v>191</v>
      </c>
      <c r="B43" s="1">
        <v>2014</v>
      </c>
      <c r="C43" s="3">
        <v>460350</v>
      </c>
      <c r="D43" s="1" t="s">
        <v>211</v>
      </c>
      <c r="E43" s="1" t="s">
        <v>29</v>
      </c>
      <c r="F43" s="1"/>
      <c r="G43" s="3"/>
      <c r="H43" s="1"/>
    </row>
    <row r="44" spans="1:8" ht="12.75">
      <c r="A44" s="1" t="s">
        <v>192</v>
      </c>
      <c r="B44" s="1">
        <v>2014</v>
      </c>
      <c r="C44" s="3">
        <v>806787</v>
      </c>
      <c r="D44" s="1" t="s">
        <v>218</v>
      </c>
      <c r="E44" s="1" t="s">
        <v>29</v>
      </c>
      <c r="F44" s="1"/>
      <c r="G44" s="3"/>
      <c r="H44" s="1"/>
    </row>
    <row r="45" spans="1:8" ht="12.75">
      <c r="A45" s="1" t="s">
        <v>193</v>
      </c>
      <c r="B45" s="1">
        <v>2014</v>
      </c>
      <c r="C45" s="3">
        <v>712379</v>
      </c>
      <c r="D45" s="1" t="s">
        <v>220</v>
      </c>
      <c r="E45" s="1" t="s">
        <v>29</v>
      </c>
      <c r="F45" s="1"/>
      <c r="G45" s="3"/>
      <c r="H45" s="1"/>
    </row>
    <row r="46" spans="1:8" ht="12.75">
      <c r="A46" s="1" t="s">
        <v>194</v>
      </c>
      <c r="B46" s="1">
        <v>2014</v>
      </c>
      <c r="C46" s="3">
        <v>413495</v>
      </c>
      <c r="D46" s="1" t="s">
        <v>223</v>
      </c>
      <c r="E46" s="1" t="s">
        <v>29</v>
      </c>
      <c r="F46" s="1"/>
      <c r="G46" s="3">
        <v>413505</v>
      </c>
      <c r="H46" s="3">
        <f>C46-G46</f>
        <v>-10</v>
      </c>
    </row>
    <row r="47" spans="1:8" ht="12.75">
      <c r="A47" s="1" t="s">
        <v>151</v>
      </c>
      <c r="B47" s="1">
        <v>2014</v>
      </c>
      <c r="C47" s="3">
        <v>1289944</v>
      </c>
      <c r="D47" s="1" t="s">
        <v>227</v>
      </c>
      <c r="E47" s="1" t="s">
        <v>31</v>
      </c>
      <c r="F47" s="1"/>
      <c r="G47" s="3"/>
      <c r="H47" s="1"/>
    </row>
    <row r="48" spans="1:8" ht="12.75">
      <c r="A48" s="1" t="s">
        <v>152</v>
      </c>
      <c r="B48" s="1">
        <v>2014</v>
      </c>
      <c r="C48" s="3">
        <v>1704936</v>
      </c>
      <c r="D48" s="1" t="s">
        <v>229</v>
      </c>
      <c r="E48" s="1" t="s">
        <v>31</v>
      </c>
      <c r="F48" s="1"/>
      <c r="G48" s="3"/>
      <c r="H48" s="1"/>
    </row>
    <row r="49" spans="1:8" ht="12.75">
      <c r="A49" s="1" t="s">
        <v>153</v>
      </c>
      <c r="B49" s="1">
        <v>2014</v>
      </c>
      <c r="C49" s="3">
        <v>1053205</v>
      </c>
      <c r="D49" s="1" t="s">
        <v>231</v>
      </c>
      <c r="E49" s="1" t="s">
        <v>31</v>
      </c>
      <c r="F49" s="1"/>
      <c r="G49" s="3"/>
      <c r="H49" s="1"/>
    </row>
    <row r="50" spans="1:8" ht="12.75">
      <c r="A50" s="1" t="s">
        <v>195</v>
      </c>
      <c r="B50" s="1">
        <v>2014</v>
      </c>
      <c r="C50" s="3">
        <v>378481</v>
      </c>
      <c r="D50" s="1" t="s">
        <v>205</v>
      </c>
      <c r="E50" s="1" t="s">
        <v>251</v>
      </c>
      <c r="F50" s="1"/>
      <c r="G50" s="3"/>
      <c r="H50" s="1"/>
    </row>
    <row r="51" spans="1:8" ht="12.75">
      <c r="A51" s="1" t="s">
        <v>197</v>
      </c>
      <c r="B51" s="1">
        <v>2014</v>
      </c>
      <c r="C51" s="3">
        <v>213709</v>
      </c>
      <c r="D51" s="1" t="s">
        <v>236</v>
      </c>
      <c r="E51" s="1" t="s">
        <v>29</v>
      </c>
      <c r="F51" s="1"/>
      <c r="G51" s="3"/>
      <c r="H51" s="1"/>
    </row>
    <row r="52" spans="1:8" ht="12.75">
      <c r="A52" s="1" t="s">
        <v>198</v>
      </c>
      <c r="B52" s="1">
        <v>2014</v>
      </c>
      <c r="C52" s="3">
        <v>347636</v>
      </c>
      <c r="D52" s="1" t="s">
        <v>238</v>
      </c>
      <c r="E52" s="1" t="s">
        <v>29</v>
      </c>
      <c r="F52" s="1"/>
      <c r="G52" s="3"/>
      <c r="H52" s="1"/>
    </row>
    <row r="53" spans="1:8" ht="12.75">
      <c r="A53" s="1" t="s">
        <v>154</v>
      </c>
      <c r="B53" s="1">
        <v>2014</v>
      </c>
      <c r="C53" s="3">
        <v>251184</v>
      </c>
      <c r="D53" s="1" t="s">
        <v>241</v>
      </c>
      <c r="E53" s="1" t="s">
        <v>31</v>
      </c>
      <c r="F53" s="1"/>
      <c r="G53" s="3"/>
      <c r="H53" s="1"/>
    </row>
    <row r="54" spans="1:8" ht="12.75">
      <c r="A54" s="1" t="s">
        <v>155</v>
      </c>
      <c r="B54" s="1">
        <v>2014</v>
      </c>
      <c r="C54" s="3">
        <v>1043866</v>
      </c>
      <c r="D54" s="1" t="s">
        <v>244</v>
      </c>
      <c r="E54" s="1" t="s">
        <v>31</v>
      </c>
      <c r="F54" s="1"/>
      <c r="G54" s="3"/>
      <c r="H54" s="1"/>
    </row>
    <row r="55" spans="1:8" ht="12.75">
      <c r="A55" s="1" t="s">
        <v>156</v>
      </c>
      <c r="B55" s="1">
        <v>2014</v>
      </c>
      <c r="C55" s="3">
        <v>286409</v>
      </c>
      <c r="D55" s="1" t="s">
        <v>246</v>
      </c>
      <c r="E55" s="1" t="s">
        <v>31</v>
      </c>
      <c r="F55" s="1"/>
      <c r="G55" s="3"/>
      <c r="H55" s="1"/>
    </row>
    <row r="56" spans="1:8" ht="12.75">
      <c r="A56" s="1" t="s">
        <v>200</v>
      </c>
      <c r="B56" s="1">
        <v>2014</v>
      </c>
      <c r="C56" s="3">
        <v>1423259</v>
      </c>
      <c r="D56" s="1" t="s">
        <v>249</v>
      </c>
      <c r="E56" s="1" t="s">
        <v>29</v>
      </c>
      <c r="F56" s="1"/>
      <c r="G56" s="3"/>
      <c r="H56" s="1"/>
    </row>
    <row r="57" spans="1:8" ht="12.75">
      <c r="A57" s="1" t="s">
        <v>135</v>
      </c>
      <c r="B57" s="1">
        <v>2014</v>
      </c>
      <c r="C57" s="3">
        <v>558166</v>
      </c>
      <c r="D57" s="1" t="s">
        <v>256</v>
      </c>
      <c r="E57" s="1" t="s">
        <v>29</v>
      </c>
      <c r="F57" s="1"/>
      <c r="G57" s="3"/>
      <c r="H57" s="1"/>
    </row>
    <row r="58" spans="1:8" ht="12.75">
      <c r="A58" s="1" t="s">
        <v>158</v>
      </c>
      <c r="B58" s="1">
        <v>2014</v>
      </c>
      <c r="C58" s="3">
        <v>814537</v>
      </c>
      <c r="D58" s="1" t="s">
        <v>91</v>
      </c>
      <c r="E58" s="1" t="s">
        <v>31</v>
      </c>
      <c r="F58" s="1"/>
      <c r="G58" s="3"/>
      <c r="H58" s="1"/>
    </row>
    <row r="59" spans="1:8" ht="12.75">
      <c r="A59" s="1" t="s">
        <v>159</v>
      </c>
      <c r="B59" s="1">
        <v>2014</v>
      </c>
      <c r="C59" s="3">
        <v>223675</v>
      </c>
      <c r="D59" s="1" t="s">
        <v>96</v>
      </c>
      <c r="E59" s="1" t="s">
        <v>31</v>
      </c>
      <c r="F59" s="1"/>
      <c r="G59" s="3"/>
      <c r="H59" s="1"/>
    </row>
    <row r="60" spans="1:8" ht="12.75">
      <c r="A60" s="1" t="s">
        <v>137</v>
      </c>
      <c r="B60" s="1">
        <v>2014</v>
      </c>
      <c r="C60" s="3">
        <v>672941</v>
      </c>
      <c r="D60" s="1" t="s">
        <v>97</v>
      </c>
      <c r="E60" s="1" t="s">
        <v>29</v>
      </c>
      <c r="F60" s="1"/>
      <c r="G60" s="3"/>
      <c r="H60" s="1"/>
    </row>
    <row r="61" spans="1:8" ht="12.75">
      <c r="A61" s="1" t="s">
        <v>138</v>
      </c>
      <c r="B61" s="1">
        <v>2014</v>
      </c>
      <c r="C61" s="3">
        <v>140741</v>
      </c>
      <c r="D61" s="1" t="s">
        <v>99</v>
      </c>
      <c r="E61" s="1" t="s">
        <v>29</v>
      </c>
      <c r="F61" s="1"/>
      <c r="G61" s="3">
        <v>140740</v>
      </c>
      <c r="H61" s="3">
        <f>C61-G61</f>
        <v>1</v>
      </c>
    </row>
    <row r="62" spans="1:8" ht="12.75">
      <c r="A62" s="1" t="s">
        <v>139</v>
      </c>
      <c r="B62" s="1">
        <v>2014</v>
      </c>
      <c r="C62" s="3">
        <v>850087</v>
      </c>
      <c r="D62" s="1" t="s">
        <v>102</v>
      </c>
      <c r="E62" s="1" t="s">
        <v>29</v>
      </c>
      <c r="F62" s="1"/>
      <c r="G62" s="3"/>
      <c r="H62" s="1"/>
    </row>
    <row r="63" spans="1:8" ht="12.75">
      <c r="A63" s="1" t="s">
        <v>140</v>
      </c>
      <c r="B63" s="1">
        <v>2014</v>
      </c>
      <c r="C63" s="3">
        <v>2861531</v>
      </c>
      <c r="D63" s="1" t="s">
        <v>103</v>
      </c>
      <c r="E63" s="1" t="s">
        <v>29</v>
      </c>
      <c r="F63" s="1"/>
      <c r="G63" s="3"/>
      <c r="H63" s="1"/>
    </row>
    <row r="64" spans="1:8" ht="12.75">
      <c r="A64" s="1" t="s">
        <v>161</v>
      </c>
      <c r="B64" s="1">
        <v>2014</v>
      </c>
      <c r="C64" s="3">
        <v>1073667</v>
      </c>
      <c r="D64" s="1" t="s">
        <v>108</v>
      </c>
      <c r="E64" s="1" t="s">
        <v>31</v>
      </c>
      <c r="F64" s="1"/>
      <c r="G64" s="3"/>
      <c r="H64" s="1"/>
    </row>
    <row r="65" spans="1:8" ht="12.75">
      <c r="A65" s="1" t="s">
        <v>142</v>
      </c>
      <c r="B65" s="1">
        <v>2014</v>
      </c>
      <c r="C65" s="3">
        <v>281820</v>
      </c>
      <c r="D65" s="1" t="s">
        <v>180</v>
      </c>
      <c r="E65" s="1" t="s">
        <v>29</v>
      </c>
      <c r="F65" s="1"/>
      <c r="G65" s="3"/>
      <c r="H65" s="3"/>
    </row>
    <row r="66" spans="1:8" ht="12.75">
      <c r="A66" s="1" t="s">
        <v>144</v>
      </c>
      <c r="B66" s="1">
        <v>2014</v>
      </c>
      <c r="C66" s="3">
        <v>121554</v>
      </c>
      <c r="D66" s="1" t="s">
        <v>204</v>
      </c>
      <c r="E66" s="1" t="s">
        <v>29</v>
      </c>
      <c r="F66" s="1"/>
      <c r="G66" s="3"/>
      <c r="H66" s="1"/>
    </row>
    <row r="67" spans="1:8" ht="12.75">
      <c r="A67" s="1" t="s">
        <v>181</v>
      </c>
      <c r="B67" s="1">
        <v>2016</v>
      </c>
      <c r="C67" s="3">
        <v>1335104</v>
      </c>
      <c r="D67" s="1" t="s">
        <v>163</v>
      </c>
      <c r="E67" s="1" t="s">
        <v>29</v>
      </c>
      <c r="F67" s="1"/>
      <c r="G67" s="3"/>
      <c r="H67" s="1"/>
    </row>
    <row r="68" spans="1:8" ht="12.75">
      <c r="A68" s="1" t="s">
        <v>182</v>
      </c>
      <c r="B68" s="1">
        <v>2016</v>
      </c>
      <c r="C68" s="3">
        <v>138149</v>
      </c>
      <c r="D68" s="1" t="s">
        <v>166</v>
      </c>
      <c r="E68" s="1" t="s">
        <v>29</v>
      </c>
      <c r="F68" s="1"/>
      <c r="G68" s="3"/>
      <c r="H68" s="1"/>
    </row>
    <row r="69" spans="1:8" ht="12.75">
      <c r="A69" s="1" t="s">
        <v>183</v>
      </c>
      <c r="B69" s="1">
        <v>2016</v>
      </c>
      <c r="C69" s="3">
        <v>1359267</v>
      </c>
      <c r="D69" s="1" t="s">
        <v>32</v>
      </c>
      <c r="E69" s="1" t="s">
        <v>29</v>
      </c>
      <c r="F69" s="1"/>
      <c r="G69" s="3"/>
      <c r="H69" s="1"/>
    </row>
    <row r="70" spans="1:8" ht="12.75">
      <c r="A70" s="1" t="s">
        <v>184</v>
      </c>
      <c r="B70" s="1">
        <v>2016</v>
      </c>
      <c r="C70" s="3">
        <v>661984</v>
      </c>
      <c r="D70" s="1" t="s">
        <v>169</v>
      </c>
      <c r="E70" s="1" t="s">
        <v>29</v>
      </c>
      <c r="F70" s="1"/>
      <c r="G70" s="3"/>
      <c r="H70" s="1"/>
    </row>
    <row r="71" spans="1:8" ht="12.75">
      <c r="A71" s="1" t="s">
        <v>145</v>
      </c>
      <c r="B71" s="1">
        <v>2016</v>
      </c>
      <c r="C71" s="3">
        <v>7542759</v>
      </c>
      <c r="D71" s="1" t="s">
        <v>171</v>
      </c>
      <c r="E71" s="1" t="s">
        <v>31</v>
      </c>
      <c r="F71" s="1"/>
      <c r="G71" s="4">
        <v>7542753</v>
      </c>
      <c r="H71" s="3">
        <f>C71-G71</f>
        <v>6</v>
      </c>
    </row>
    <row r="72" spans="1:8" ht="12.75">
      <c r="A72" s="1" t="s">
        <v>185</v>
      </c>
      <c r="B72" s="1">
        <v>2016</v>
      </c>
      <c r="C72" s="3">
        <v>1370710</v>
      </c>
      <c r="D72" s="1" t="s">
        <v>173</v>
      </c>
      <c r="E72" s="1" t="s">
        <v>31</v>
      </c>
      <c r="F72" s="1"/>
      <c r="G72" s="3"/>
      <c r="H72" s="1"/>
    </row>
    <row r="73" spans="1:8" ht="12.75">
      <c r="A73" s="1" t="s">
        <v>146</v>
      </c>
      <c r="B73" s="1">
        <v>2016</v>
      </c>
      <c r="C73" s="3">
        <v>1008714</v>
      </c>
      <c r="D73" s="1" t="s">
        <v>175</v>
      </c>
      <c r="E73" s="1" t="s">
        <v>31</v>
      </c>
      <c r="F73" s="1"/>
      <c r="G73" s="3"/>
      <c r="H73" s="1"/>
    </row>
    <row r="74" spans="1:8" ht="12.75">
      <c r="A74" s="1" t="s">
        <v>186</v>
      </c>
      <c r="B74" s="1">
        <v>2016</v>
      </c>
      <c r="C74" s="3">
        <v>4835191</v>
      </c>
      <c r="D74" s="1" t="s">
        <v>16</v>
      </c>
      <c r="E74" s="1" t="s">
        <v>29</v>
      </c>
      <c r="F74" s="1"/>
      <c r="G74" s="3"/>
      <c r="H74" s="1"/>
    </row>
    <row r="75" spans="1:8" ht="12.75">
      <c r="A75" s="1" t="s">
        <v>187</v>
      </c>
      <c r="B75" s="1">
        <v>2016</v>
      </c>
      <c r="C75" s="3">
        <v>2135806</v>
      </c>
      <c r="D75" s="1" t="s">
        <v>18</v>
      </c>
      <c r="E75" s="1" t="s">
        <v>29</v>
      </c>
      <c r="F75" s="1"/>
      <c r="G75" s="3"/>
      <c r="H75" s="1"/>
    </row>
    <row r="76" spans="1:8" ht="12.75">
      <c r="A76" s="1" t="s">
        <v>148</v>
      </c>
      <c r="B76" s="1">
        <v>2016</v>
      </c>
      <c r="C76" s="3">
        <v>306604</v>
      </c>
      <c r="D76" s="1" t="s">
        <v>20</v>
      </c>
      <c r="E76" s="1" t="s">
        <v>31</v>
      </c>
      <c r="F76" s="1"/>
      <c r="G76" s="3"/>
      <c r="H76" s="1"/>
    </row>
    <row r="77" spans="1:8" ht="12.75">
      <c r="A77" s="1" t="s">
        <v>188</v>
      </c>
      <c r="B77" s="1">
        <v>2016</v>
      </c>
      <c r="C77" s="3">
        <v>449017</v>
      </c>
      <c r="D77" s="1" t="s">
        <v>22</v>
      </c>
      <c r="E77" s="1" t="s">
        <v>29</v>
      </c>
      <c r="F77" s="1"/>
      <c r="G77" s="3"/>
      <c r="H77" s="1"/>
    </row>
    <row r="78" spans="1:8" ht="12.75">
      <c r="A78" s="1" t="s">
        <v>149</v>
      </c>
      <c r="B78" s="1">
        <v>2016</v>
      </c>
      <c r="C78" s="3">
        <v>3012940</v>
      </c>
      <c r="D78" s="1" t="s">
        <v>24</v>
      </c>
      <c r="E78" s="1" t="s">
        <v>31</v>
      </c>
      <c r="F78" s="1"/>
      <c r="G78" s="3"/>
      <c r="H78" s="1"/>
    </row>
    <row r="79" spans="1:8" ht="12.75">
      <c r="A79" s="1" t="s">
        <v>189</v>
      </c>
      <c r="B79" s="1">
        <v>2016</v>
      </c>
      <c r="C79" s="3">
        <v>1423991</v>
      </c>
      <c r="D79" s="1" t="s">
        <v>26</v>
      </c>
      <c r="E79" s="1" t="s">
        <v>29</v>
      </c>
      <c r="F79" s="1"/>
      <c r="G79" s="3"/>
      <c r="H79" s="1"/>
    </row>
    <row r="80" spans="1:8" ht="12.75">
      <c r="A80" s="1" t="s">
        <v>190</v>
      </c>
      <c r="B80" s="1">
        <v>2016</v>
      </c>
      <c r="C80" s="3">
        <v>926007</v>
      </c>
      <c r="D80" s="1" t="s">
        <v>210</v>
      </c>
      <c r="E80" s="1" t="s">
        <v>29</v>
      </c>
      <c r="F80" s="1"/>
      <c r="G80" s="3"/>
      <c r="H80" s="1"/>
    </row>
    <row r="81" spans="1:8" ht="12.75">
      <c r="A81" s="1" t="s">
        <v>191</v>
      </c>
      <c r="B81" s="1">
        <v>2016</v>
      </c>
      <c r="C81" s="3">
        <v>732376</v>
      </c>
      <c r="D81" s="1" t="s">
        <v>212</v>
      </c>
      <c r="E81" s="1" t="s">
        <v>29</v>
      </c>
      <c r="F81" s="1"/>
      <c r="G81" s="3"/>
      <c r="H81" s="1"/>
    </row>
    <row r="82" spans="1:8" ht="12.75">
      <c r="A82" s="1" t="s">
        <v>192</v>
      </c>
      <c r="B82" s="1">
        <v>2016</v>
      </c>
      <c r="C82" s="3">
        <v>1090177</v>
      </c>
      <c r="D82" s="1" t="s">
        <v>219</v>
      </c>
      <c r="E82" s="1" t="s">
        <v>29</v>
      </c>
      <c r="F82" s="1"/>
      <c r="G82" s="3"/>
      <c r="H82" s="1"/>
    </row>
    <row r="83" spans="1:8" ht="12.75">
      <c r="A83" s="1" t="s">
        <v>193</v>
      </c>
      <c r="B83" s="1">
        <v>2016</v>
      </c>
      <c r="C83" s="3">
        <v>536191</v>
      </c>
      <c r="D83" s="1" t="s">
        <v>221</v>
      </c>
      <c r="E83" s="1" t="s">
        <v>29</v>
      </c>
      <c r="F83" s="1"/>
      <c r="G83" s="3"/>
      <c r="H83" s="1"/>
    </row>
    <row r="84" spans="1:8" ht="12.75">
      <c r="A84" s="1" t="s">
        <v>150</v>
      </c>
      <c r="B84" s="1">
        <v>2016</v>
      </c>
      <c r="C84" s="3">
        <v>1659907</v>
      </c>
      <c r="D84" s="1" t="s">
        <v>225</v>
      </c>
      <c r="E84" s="1" t="s">
        <v>31</v>
      </c>
      <c r="F84" s="1"/>
      <c r="G84" s="3"/>
      <c r="H84" s="1"/>
    </row>
    <row r="85" spans="1:8" ht="12.75">
      <c r="A85" s="1" t="s">
        <v>196</v>
      </c>
      <c r="B85" s="1">
        <v>2016</v>
      </c>
      <c r="C85" s="3">
        <v>1378458</v>
      </c>
      <c r="D85" s="1" t="s">
        <v>234</v>
      </c>
      <c r="E85" s="1" t="s">
        <v>29</v>
      </c>
      <c r="F85" s="1"/>
      <c r="G85" s="3"/>
      <c r="H85" s="1"/>
    </row>
    <row r="86" spans="1:8" ht="12.75">
      <c r="A86" s="1" t="s">
        <v>199</v>
      </c>
      <c r="B86" s="1">
        <v>2016</v>
      </c>
      <c r="C86" s="3">
        <v>521994</v>
      </c>
      <c r="D86" s="1" t="s">
        <v>240</v>
      </c>
      <c r="E86" s="1" t="s">
        <v>31</v>
      </c>
      <c r="F86" s="1"/>
      <c r="G86" s="3"/>
      <c r="H86" s="1"/>
    </row>
    <row r="87" spans="1:8" ht="12.75">
      <c r="A87" s="1" t="s">
        <v>154</v>
      </c>
      <c r="B87" s="1">
        <v>2016</v>
      </c>
      <c r="C87" s="3">
        <v>354649</v>
      </c>
      <c r="D87" s="1" t="s">
        <v>242</v>
      </c>
      <c r="E87" s="1" t="s">
        <v>31</v>
      </c>
      <c r="F87" s="1"/>
      <c r="G87" s="3"/>
      <c r="H87" s="1"/>
    </row>
    <row r="88" spans="1:8" ht="12.75">
      <c r="A88" s="1" t="s">
        <v>157</v>
      </c>
      <c r="B88" s="1">
        <v>2016</v>
      </c>
      <c r="C88" s="3">
        <v>5221945</v>
      </c>
      <c r="D88" s="1" t="s">
        <v>248</v>
      </c>
      <c r="E88" s="1" t="s">
        <v>31</v>
      </c>
      <c r="F88" s="1"/>
      <c r="G88" s="3">
        <v>5221949</v>
      </c>
      <c r="H88" s="3">
        <f>C88-G88</f>
        <v>-4</v>
      </c>
    </row>
    <row r="89" spans="1:8" ht="12.75">
      <c r="A89" s="1" t="s">
        <v>200</v>
      </c>
      <c r="B89" s="1">
        <v>2016</v>
      </c>
      <c r="C89" s="3">
        <v>2395376</v>
      </c>
      <c r="D89" s="1" t="s">
        <v>250</v>
      </c>
      <c r="E89" s="1" t="s">
        <v>29</v>
      </c>
      <c r="F89" s="1"/>
      <c r="G89" s="3"/>
      <c r="H89" s="1"/>
    </row>
    <row r="90" spans="1:8" ht="12.75">
      <c r="A90" s="1" t="s">
        <v>133</v>
      </c>
      <c r="B90" s="1">
        <v>2016</v>
      </c>
      <c r="C90" s="3">
        <v>268788</v>
      </c>
      <c r="D90" s="1" t="s">
        <v>253</v>
      </c>
      <c r="E90" s="1" t="s">
        <v>29</v>
      </c>
      <c r="F90" s="1"/>
      <c r="G90" s="3"/>
      <c r="H90" s="1"/>
    </row>
    <row r="91" spans="1:8" ht="12.75">
      <c r="A91" s="1" t="s">
        <v>134</v>
      </c>
      <c r="B91" s="1">
        <v>2016</v>
      </c>
      <c r="C91" s="3">
        <v>3118567</v>
      </c>
      <c r="D91" s="1" t="s">
        <v>255</v>
      </c>
      <c r="E91" s="1" t="s">
        <v>29</v>
      </c>
      <c r="F91" s="1"/>
      <c r="G91" s="3"/>
      <c r="H91" s="1"/>
    </row>
    <row r="92" spans="1:8" ht="12.75">
      <c r="A92" s="1" t="s">
        <v>135</v>
      </c>
      <c r="B92" s="1">
        <v>2016</v>
      </c>
      <c r="C92" s="3">
        <v>980892</v>
      </c>
      <c r="D92" s="1" t="s">
        <v>90</v>
      </c>
      <c r="E92" s="1" t="s">
        <v>29</v>
      </c>
      <c r="F92" s="1"/>
      <c r="G92" s="3"/>
      <c r="H92" s="1"/>
    </row>
    <row r="93" spans="1:8" ht="12.75">
      <c r="A93" s="1" t="s">
        <v>158</v>
      </c>
      <c r="B93" s="1">
        <v>2016</v>
      </c>
      <c r="C93" s="3">
        <v>1105119</v>
      </c>
      <c r="D93" s="1" t="s">
        <v>92</v>
      </c>
      <c r="E93" s="1" t="s">
        <v>31</v>
      </c>
      <c r="F93" s="1"/>
      <c r="G93" s="3"/>
      <c r="H93" s="1"/>
    </row>
    <row r="94" spans="1:8" ht="12.75">
      <c r="A94" s="1" t="s">
        <v>136</v>
      </c>
      <c r="B94" s="1">
        <v>2016</v>
      </c>
      <c r="C94" s="3">
        <v>2951702</v>
      </c>
      <c r="D94" s="1" t="s">
        <v>94</v>
      </c>
      <c r="E94" s="1" t="s">
        <v>29</v>
      </c>
      <c r="F94" s="1"/>
      <c r="G94" s="3"/>
      <c r="H94" s="1"/>
    </row>
    <row r="95" spans="1:8" ht="12.75">
      <c r="A95" s="1" t="s">
        <v>137</v>
      </c>
      <c r="B95" s="1">
        <v>2016</v>
      </c>
      <c r="C95" s="3">
        <v>1241609</v>
      </c>
      <c r="D95" s="1" t="s">
        <v>98</v>
      </c>
      <c r="E95" s="1" t="s">
        <v>29</v>
      </c>
      <c r="F95" s="1"/>
      <c r="G95" s="3"/>
      <c r="H95" s="1"/>
    </row>
    <row r="96" spans="1:8" ht="12.75">
      <c r="A96" s="1" t="s">
        <v>138</v>
      </c>
      <c r="B96" s="1">
        <v>2016</v>
      </c>
      <c r="C96" s="3">
        <v>265516</v>
      </c>
      <c r="D96" s="1" t="s">
        <v>100</v>
      </c>
      <c r="E96" s="1" t="s">
        <v>29</v>
      </c>
      <c r="F96" s="1"/>
      <c r="G96" s="3"/>
      <c r="H96" s="1"/>
    </row>
    <row r="97" spans="1:8" ht="12.75">
      <c r="A97" s="1" t="s">
        <v>141</v>
      </c>
      <c r="B97" s="1">
        <v>2016</v>
      </c>
      <c r="C97" s="3">
        <v>760241</v>
      </c>
      <c r="D97" s="1" t="s">
        <v>28</v>
      </c>
      <c r="E97" s="1" t="s">
        <v>27</v>
      </c>
      <c r="F97" s="1"/>
      <c r="G97" s="3">
        <v>760220</v>
      </c>
      <c r="H97" s="3">
        <f>C97-G97</f>
        <v>21</v>
      </c>
    </row>
    <row r="98" spans="1:8" ht="12.75">
      <c r="A98" s="1" t="s">
        <v>160</v>
      </c>
      <c r="B98" s="1">
        <v>2016</v>
      </c>
      <c r="C98" s="3">
        <v>192243</v>
      </c>
      <c r="D98" s="1" t="s">
        <v>106</v>
      </c>
      <c r="E98" s="1" t="s">
        <v>31</v>
      </c>
      <c r="F98" s="1"/>
      <c r="G98" s="3"/>
      <c r="H98" s="1"/>
    </row>
    <row r="99" spans="1:8" ht="12.75">
      <c r="A99" s="1" t="s">
        <v>162</v>
      </c>
      <c r="B99" s="1">
        <v>2016</v>
      </c>
      <c r="C99" s="3">
        <v>1913979</v>
      </c>
      <c r="D99" s="1" t="s">
        <v>178</v>
      </c>
      <c r="E99" s="1" t="s">
        <v>31</v>
      </c>
      <c r="F99" s="1"/>
      <c r="G99" s="3"/>
      <c r="H99" s="1"/>
    </row>
    <row r="100" spans="1:8" ht="12.75">
      <c r="A100" s="1" t="s">
        <v>143</v>
      </c>
      <c r="B100" s="1">
        <v>2016</v>
      </c>
      <c r="C100" s="3">
        <v>1479471</v>
      </c>
      <c r="D100" s="1" t="s">
        <v>202</v>
      </c>
      <c r="E100" s="1" t="s">
        <v>29</v>
      </c>
      <c r="F100" s="1"/>
      <c r="G100" s="3"/>
      <c r="H100" s="1"/>
    </row>
    <row r="101" spans="1:8" ht="12.75">
      <c r="A101" s="1" t="s">
        <v>181</v>
      </c>
      <c r="B101" s="1">
        <v>2017</v>
      </c>
      <c r="C101" s="3">
        <v>673896</v>
      </c>
      <c r="D101" s="1" t="s">
        <v>164</v>
      </c>
      <c r="E101" s="1" t="s">
        <v>31</v>
      </c>
      <c r="F101" s="1"/>
      <c r="G101" s="3"/>
      <c r="H10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Gordon</dc:creator>
  <cp:keywords/>
  <dc:description/>
  <cp:lastModifiedBy>Owner</cp:lastModifiedBy>
  <dcterms:created xsi:type="dcterms:W3CDTF">2018-09-28T17:38:40Z</dcterms:created>
  <dcterms:modified xsi:type="dcterms:W3CDTF">2020-09-28T23:54:39Z</dcterms:modified>
  <cp:category/>
  <cp:version/>
  <cp:contentType/>
  <cp:contentStatus/>
</cp:coreProperties>
</file>